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hdsplit-my.sharepoint.com/personal/info_hdsplit_hr/Documents/HR DOM DOKUMENTI/PRAVNO - FINANCIJSKI/FINANCIJSKI PLAN/2026/"/>
    </mc:Choice>
  </mc:AlternateContent>
  <xr:revisionPtr revIDLastSave="0" documentId="13_ncr:1_{17FF658F-BEFE-4005-96CA-AD84FAA686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3" l="1"/>
  <c r="G22" i="3" s="1"/>
  <c r="F23" i="3"/>
  <c r="F22" i="3" s="1"/>
  <c r="G27" i="3"/>
  <c r="F27" i="3"/>
  <c r="F10" i="3"/>
  <c r="G10" i="3"/>
  <c r="F11" i="3"/>
  <c r="G11" i="3"/>
  <c r="F18" i="8"/>
  <c r="F15" i="8"/>
  <c r="F10" i="8" s="1"/>
  <c r="E10" i="8"/>
  <c r="E18" i="8"/>
  <c r="E15" i="8"/>
  <c r="D11" i="5"/>
  <c r="G8" i="7"/>
  <c r="G7" i="7"/>
  <c r="G6" i="7"/>
  <c r="G9" i="7"/>
  <c r="G35" i="7"/>
  <c r="E22" i="3"/>
  <c r="E11" i="3"/>
  <c r="E10" i="3"/>
  <c r="D26" i="8"/>
  <c r="D10" i="8"/>
  <c r="G33" i="7" l="1"/>
  <c r="G11" i="7"/>
  <c r="E9" i="7" l="1"/>
  <c r="F28" i="10" l="1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G14" i="10" s="1"/>
  <c r="F11" i="10"/>
  <c r="J8" i="10"/>
  <c r="I8" i="10"/>
  <c r="H8" i="10"/>
  <c r="F8" i="10"/>
  <c r="J14" i="10" l="1"/>
  <c r="J22" i="10" s="1"/>
  <c r="J28" i="10" s="1"/>
  <c r="J29" i="10" s="1"/>
  <c r="F14" i="10"/>
  <c r="H14" i="10"/>
  <c r="I14" i="10"/>
  <c r="I22" i="10" s="1"/>
  <c r="I28" i="10" s="1"/>
  <c r="I29" i="10" s="1"/>
  <c r="H22" i="10"/>
  <c r="H28" i="10" s="1"/>
  <c r="H29" i="10" s="1"/>
  <c r="F22" i="10"/>
  <c r="F29" i="10" s="1"/>
  <c r="G22" i="10"/>
  <c r="G28" i="10" s="1"/>
  <c r="G29" i="10" s="1"/>
</calcChain>
</file>

<file path=xl/sharedStrings.xml><?xml version="1.0" encoding="utf-8"?>
<sst xmlns="http://schemas.openxmlformats.org/spreadsheetml/2006/main" count="220" uniqueCount="106">
  <si>
    <t>FINANCIJSKI PLAN PRORAČUNSKOG KORISNIKA JEDINICE LOKALNE I PODRUČNE (REGIONALNE) SAMOUPRAVE 
ZA 2026. I PROJEKCIJA ZA 2027. I 2028. GODINU</t>
  </si>
  <si>
    <t>I. OPĆI DIO</t>
  </si>
  <si>
    <t>A) SAŽETAK RAČUNA PRIHODA I RASHODA</t>
  </si>
  <si>
    <t>EUR</t>
  </si>
  <si>
    <t>Izvršenje 2024.</t>
  </si>
  <si>
    <t>Tekući plan 2025.</t>
  </si>
  <si>
    <t>Plan 2026.</t>
  </si>
  <si>
    <t>Projekcija 
 2027.</t>
  </si>
  <si>
    <t>Projekcija 
2028.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</si>
  <si>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</si>
  <si>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</si>
  <si>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</si>
  <si>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</si>
  <si>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</si>
  <si>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</si>
  <si>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</si>
  <si>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</si>
  <si>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</si>
  <si>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</si>
  <si>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</si>
  <si>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</si>
  <si>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</si>
  <si>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</si>
  <si>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</si>
  <si>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</si>
  <si>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</si>
  <si>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</si>
  <si>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</si>
  <si>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 xml:space="preserve">A. RAČUN PRIHODA I RASHODA </t>
  </si>
  <si>
    <t>PRIHODI I RASHODI PREMA EKONOMSKOJ KLASIFIKACIJI</t>
  </si>
  <si>
    <t>Razred/ skupina</t>
  </si>
  <si>
    <t>Naziv prihoda</t>
  </si>
  <si>
    <t>UKUPNO PRIHODI</t>
  </si>
  <si>
    <t>Prihodi poslovanja</t>
  </si>
  <si>
    <t>Pomoći iz inozemstva i od subjekata unutar općeg proračuna</t>
  </si>
  <si>
    <t>Prihodi od upravnih i administrativnih pristojbi, pristojbi po posebnim propisima i naknada</t>
  </si>
  <si>
    <t>Prihodi od prodaje proizvoda i robe te pruženih usluga, prihodi od donacija te povrati po protestira</t>
  </si>
  <si>
    <t>Prihodi iz nadležnog proračuna i od HZZO-a temeljem ugovornih obveza</t>
  </si>
  <si>
    <t>Prihodi od prodaje nefinancijske imovine</t>
  </si>
  <si>
    <t>Prihodi od prodaje proizvedene dugotrajne imovine</t>
  </si>
  <si>
    <t>Razred</t>
  </si>
  <si>
    <t>Naziv rashoda</t>
  </si>
  <si>
    <t>UKUPNO RASHODI</t>
  </si>
  <si>
    <t>Rashodi poslovanja</t>
  </si>
  <si>
    <t>Rashodi za zaposlene</t>
  </si>
  <si>
    <t>Materijalni rashodi</t>
  </si>
  <si>
    <t>Financijski rashodi</t>
  </si>
  <si>
    <t>Rashodi za nabavu nefinancijske imovine</t>
  </si>
  <si>
    <t>Rashodi za nabavu neproizvedene dugotrajne imovine</t>
  </si>
  <si>
    <t>Rashodi za nabavu proizvedene dugotrajne imovine</t>
  </si>
  <si>
    <t>PRIHODI I RASHODI PREMA IZVORIMA FINANCIRANJA</t>
  </si>
  <si>
    <t>Brojčana oznaka i naziv</t>
  </si>
  <si>
    <t>1 Opći prihodi i primici</t>
  </si>
  <si>
    <t xml:space="preserve">  1.1.1. Opći prihodi i primici</t>
  </si>
  <si>
    <t>3 Vlastiti prihodi</t>
  </si>
  <si>
    <t xml:space="preserve">  3.1.1. Vlastiti prihodi</t>
  </si>
  <si>
    <t>4 Prihodi za posebne namjene</t>
  </si>
  <si>
    <t xml:space="preserve">  4.3.1. Ostali prihodi za posebne namjene</t>
  </si>
  <si>
    <t>5 Pomoći</t>
  </si>
  <si>
    <t xml:space="preserve">  5.3.1 Pomoći iz državnog proračuna</t>
  </si>
  <si>
    <t xml:space="preserve">  5.4.1 Pomoći iz županijskog proračuna</t>
  </si>
  <si>
    <t>6 Donacije</t>
  </si>
  <si>
    <t>6.1.1 Donacije</t>
  </si>
  <si>
    <t xml:space="preserve">  1.1.1 Opći prihodi i primici</t>
  </si>
  <si>
    <t xml:space="preserve">  3.1.1 Vlastiti prihodi</t>
  </si>
  <si>
    <t>RASHODI PREMA FUNKCIJSKOJ KLASIFIKACIJI</t>
  </si>
  <si>
    <t>08 Rekreacija, kultura i religija</t>
  </si>
  <si>
    <t>082 Služba kulture</t>
  </si>
  <si>
    <t xml:space="preserve">B. RAČUN FINANCIRANJA </t>
  </si>
  <si>
    <t>RAČUN FINANCIRANJA PREMA EKONOMSKOJ KLASIFIKACIJI</t>
  </si>
  <si>
    <t>Naziv</t>
  </si>
  <si>
    <t>Primici od financijske imovine i zaduživanja</t>
  </si>
  <si>
    <t>Primici od zaduživanja</t>
  </si>
  <si>
    <t>…</t>
  </si>
  <si>
    <t>Izdaci za financijsku imovinu i otplate zajmova</t>
  </si>
  <si>
    <t>Izdaci za otplatu glavnice primljenih kredita i zajmova</t>
  </si>
  <si>
    <t>RAČUN FINANCIRANJA PREMA IZVORIMA FINANCIRANJA</t>
  </si>
  <si>
    <t>UKUPNO PRIMICI</t>
  </si>
  <si>
    <t xml:space="preserve">  11 Opći prihodi i primici</t>
  </si>
  <si>
    <t>8 Namjenski primici od financijske imovine i zaduživanja</t>
  </si>
  <si>
    <t xml:space="preserve">  81 Namjenski primici od financijske imovine i zaduživanja</t>
  </si>
  <si>
    <t>UKUPNO IZDACI</t>
  </si>
  <si>
    <t xml:space="preserve">  31 Vlastiti prihodi</t>
  </si>
  <si>
    <t>II. POSEBNI DIO</t>
  </si>
  <si>
    <t>Šifra</t>
  </si>
  <si>
    <t xml:space="preserve">Naziv </t>
  </si>
  <si>
    <t>RAZDJEL 103</t>
  </si>
  <si>
    <t>UPRAVNI ODJEL ZA DRUŠTVENE DJELATNOSTI</t>
  </si>
  <si>
    <t xml:space="preserve">   GLAVA 10302</t>
  </si>
  <si>
    <t>ODSJEK ZA KULTURU</t>
  </si>
  <si>
    <t xml:space="preserve">     PROGRAM P3500</t>
  </si>
  <si>
    <t xml:space="preserve">Kazališna i glazbeno scenska djelatnost </t>
  </si>
  <si>
    <t xml:space="preserve">       Aktivnost A350001</t>
  </si>
  <si>
    <t>Djelatnost HNK,GKM i GKL</t>
  </si>
  <si>
    <t>1.1.1. Prihodi od grada</t>
  </si>
  <si>
    <t>Financijski rahodi</t>
  </si>
  <si>
    <t>Tekuće donacije</t>
  </si>
  <si>
    <t>3.1.1. Vlastiti prihodi</t>
  </si>
  <si>
    <t>4.3.1 Prihodi za posebne namjene</t>
  </si>
  <si>
    <t>5.3.1 Pomoći iz državnog proračuna</t>
  </si>
  <si>
    <t>5.4.1 Pomoći iz županijskog proračuna</t>
  </si>
  <si>
    <t>T350004</t>
  </si>
  <si>
    <t>Tekući projekt</t>
  </si>
  <si>
    <t>4.6.1 Boravišna pristojba</t>
  </si>
  <si>
    <t xml:space="preserve">  4.6.1. Boravišna pristojba</t>
  </si>
  <si>
    <t xml:space="preserve">  4.3.1. Boravišna pristojba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</si>
</sst>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1" fillId="5" borderId="0" applyNumberFormat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22" fillId="2" borderId="4" xfId="1" applyNumberFormat="1" applyFont="1" applyFill="1" applyBorder="1" applyAlignment="1">
      <alignment horizontal="right"/>
    </xf>
    <xf numFmtId="3" fontId="9" fillId="2" borderId="4" xfId="0" applyNumberFormat="1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3" fontId="6" fillId="2" borderId="3" xfId="0" applyNumberFormat="1" applyFont="1" applyFill="1" applyBorder="1" applyAlignment="1">
      <alignment horizont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left" vertical="center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activeCell="J14" sqref="J14"/>
    </sheetView>
  </sheetViews>
  <sheetFormatPr defaultRowHeight="14.4" x14ac:dyDescent="0.3"/>
  <cols>
    <col min="5" max="10" width="25.33203125" customWidth="1"/>
  </cols>
  <sheetData>
    <row r="1" spans="1:10" ht="42" customHeight="1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17.399999999999999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6" x14ac:dyDescent="0.3">
      <c r="A3" s="78" t="s">
        <v>1</v>
      </c>
      <c r="B3" s="78"/>
      <c r="C3" s="78"/>
      <c r="D3" s="78"/>
      <c r="E3" s="78"/>
      <c r="F3" s="78"/>
      <c r="G3" s="78"/>
      <c r="H3" s="78"/>
      <c r="I3" s="79"/>
      <c r="J3" s="79"/>
    </row>
    <row r="4" spans="1:10" ht="17.399999999999999" x14ac:dyDescent="0.3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6" x14ac:dyDescent="0.3">
      <c r="A5" s="78" t="s">
        <v>2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ht="17.399999999999999" x14ac:dyDescent="0.3">
      <c r="A6" s="1"/>
      <c r="B6" s="2"/>
      <c r="C6" s="2"/>
      <c r="D6" s="2"/>
      <c r="E6" s="6"/>
      <c r="F6" s="7"/>
      <c r="G6" s="7"/>
      <c r="H6" s="7"/>
      <c r="I6" s="7"/>
      <c r="J6" s="32" t="s">
        <v>3</v>
      </c>
    </row>
    <row r="7" spans="1:10" ht="26.4" x14ac:dyDescent="0.3">
      <c r="A7" s="25"/>
      <c r="B7" s="26"/>
      <c r="C7" s="26"/>
      <c r="D7" s="27"/>
      <c r="E7" s="28"/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</row>
    <row r="8" spans="1:10" x14ac:dyDescent="0.3">
      <c r="A8" s="81" t="s">
        <v>9</v>
      </c>
      <c r="B8" s="82"/>
      <c r="C8" s="82"/>
      <c r="D8" s="82"/>
      <c r="E8" s="83"/>
      <c r="F8" s="29">
        <f>F9+F10</f>
        <v>1389544.1</v>
      </c>
      <c r="G8" s="29">
        <v>1184224</v>
      </c>
      <c r="H8" s="29">
        <f t="shared" ref="H8:J8" si="0">H9+H10</f>
        <v>2095381</v>
      </c>
      <c r="I8" s="29">
        <f t="shared" si="0"/>
        <v>2257038</v>
      </c>
      <c r="J8" s="29">
        <f t="shared" si="0"/>
        <v>2347319</v>
      </c>
    </row>
    <row r="9" spans="1:10" x14ac:dyDescent="0.3">
      <c r="A9" s="84" t="s">
        <v>10</v>
      </c>
      <c r="B9" s="85"/>
      <c r="C9" s="85"/>
      <c r="D9" s="85"/>
      <c r="E9" s="77"/>
      <c r="F9" s="30">
        <v>1389544.1</v>
      </c>
      <c r="G9" s="30">
        <v>1184224</v>
      </c>
      <c r="H9" s="30">
        <v>2095381</v>
      </c>
      <c r="I9" s="30">
        <v>2257038</v>
      </c>
      <c r="J9" s="30">
        <v>2347319</v>
      </c>
    </row>
    <row r="10" spans="1:10" x14ac:dyDescent="0.3">
      <c r="A10" s="76" t="s">
        <v>11</v>
      </c>
      <c r="B10" s="77"/>
      <c r="C10" s="77"/>
      <c r="D10" s="77"/>
      <c r="E10" s="77"/>
      <c r="F10" s="30"/>
      <c r="G10" s="30"/>
      <c r="H10" s="30"/>
      <c r="I10" s="30"/>
      <c r="J10" s="30"/>
    </row>
    <row r="11" spans="1:10" x14ac:dyDescent="0.3">
      <c r="A11" s="33" t="s">
        <v>12</v>
      </c>
      <c r="B11" s="40"/>
      <c r="C11" s="40"/>
      <c r="D11" s="40"/>
      <c r="E11" s="40"/>
      <c r="F11" s="29">
        <f>F12+F13</f>
        <v>1215236.1199999999</v>
      </c>
      <c r="G11" s="29">
        <f t="shared" ref="G11:J11" si="1">G12+G13</f>
        <v>1184224</v>
      </c>
      <c r="H11" s="29">
        <f t="shared" si="1"/>
        <v>2095381</v>
      </c>
      <c r="I11" s="29">
        <f t="shared" si="1"/>
        <v>2257038</v>
      </c>
      <c r="J11" s="29">
        <f t="shared" si="1"/>
        <v>2347319</v>
      </c>
    </row>
    <row r="12" spans="1:10" x14ac:dyDescent="0.3">
      <c r="A12" s="86" t="s">
        <v>13</v>
      </c>
      <c r="B12" s="85"/>
      <c r="C12" s="85"/>
      <c r="D12" s="85"/>
      <c r="E12" s="85"/>
      <c r="F12" s="30">
        <v>1104217.67</v>
      </c>
      <c r="G12" s="30">
        <v>1072074</v>
      </c>
      <c r="H12" s="30">
        <v>1995056</v>
      </c>
      <c r="I12" s="30">
        <v>2134710</v>
      </c>
      <c r="J12" s="41">
        <v>2220098</v>
      </c>
    </row>
    <row r="13" spans="1:10" x14ac:dyDescent="0.3">
      <c r="A13" s="76" t="s">
        <v>14</v>
      </c>
      <c r="B13" s="77"/>
      <c r="C13" s="77"/>
      <c r="D13" s="77"/>
      <c r="E13" s="77"/>
      <c r="F13" s="30">
        <v>111018.45</v>
      </c>
      <c r="G13" s="30">
        <v>112150</v>
      </c>
      <c r="H13" s="30">
        <v>100325</v>
      </c>
      <c r="I13" s="30">
        <v>122328</v>
      </c>
      <c r="J13" s="41">
        <v>127221</v>
      </c>
    </row>
    <row r="14" spans="1:10" x14ac:dyDescent="0.3">
      <c r="A14" s="87" t="s">
        <v>15</v>
      </c>
      <c r="B14" s="82"/>
      <c r="C14" s="82"/>
      <c r="D14" s="82"/>
      <c r="E14" s="82"/>
      <c r="F14" s="29">
        <f>F8-F11</f>
        <v>174307.98000000021</v>
      </c>
      <c r="G14" s="29">
        <f t="shared" ref="G14:J14" si="2">G8-G11</f>
        <v>0</v>
      </c>
      <c r="H14" s="29">
        <f t="shared" si="2"/>
        <v>0</v>
      </c>
      <c r="I14" s="29">
        <f t="shared" si="2"/>
        <v>0</v>
      </c>
      <c r="J14" s="29">
        <f t="shared" si="2"/>
        <v>0</v>
      </c>
    </row>
    <row r="15" spans="1:10" ht="17.399999999999999" x14ac:dyDescent="0.3">
      <c r="A15" s="4"/>
      <c r="B15" s="20"/>
      <c r="C15" s="20"/>
      <c r="D15" s="20"/>
      <c r="E15" s="20"/>
      <c r="F15" s="20"/>
      <c r="G15" s="20"/>
      <c r="H15" s="21"/>
      <c r="I15" s="21"/>
      <c r="J15" s="21"/>
    </row>
    <row r="16" spans="1:10" ht="15.6" x14ac:dyDescent="0.3">
      <c r="A16" s="78" t="s">
        <v>16</v>
      </c>
      <c r="B16" s="80"/>
      <c r="C16" s="80"/>
      <c r="D16" s="80"/>
      <c r="E16" s="80"/>
      <c r="F16" s="80"/>
      <c r="G16" s="80"/>
      <c r="H16" s="80"/>
      <c r="I16" s="80"/>
      <c r="J16" s="80"/>
    </row>
    <row r="17" spans="1:10" ht="17.399999999999999" x14ac:dyDescent="0.3">
      <c r="A17" s="4"/>
      <c r="B17" s="20"/>
      <c r="C17" s="20"/>
      <c r="D17" s="20"/>
      <c r="E17" s="20"/>
      <c r="F17" s="20"/>
      <c r="G17" s="20"/>
      <c r="H17" s="21"/>
      <c r="I17" s="21"/>
      <c r="J17" s="21"/>
    </row>
    <row r="18" spans="1:10" ht="26.4" x14ac:dyDescent="0.3">
      <c r="A18" s="25"/>
      <c r="B18" s="26"/>
      <c r="C18" s="26"/>
      <c r="D18" s="27"/>
      <c r="E18" s="28"/>
      <c r="F18" s="3" t="s">
        <v>4</v>
      </c>
      <c r="G18" s="3" t="s">
        <v>5</v>
      </c>
      <c r="H18" s="3" t="s">
        <v>6</v>
      </c>
      <c r="I18" s="3" t="s">
        <v>7</v>
      </c>
      <c r="J18" s="3" t="s">
        <v>8</v>
      </c>
    </row>
    <row r="19" spans="1:10" x14ac:dyDescent="0.3">
      <c r="A19" s="76" t="s">
        <v>17</v>
      </c>
      <c r="B19" s="77"/>
      <c r="C19" s="77"/>
      <c r="D19" s="77"/>
      <c r="E19" s="77"/>
      <c r="F19" s="30"/>
      <c r="G19" s="30"/>
      <c r="H19" s="30"/>
      <c r="I19" s="30"/>
      <c r="J19" s="41"/>
    </row>
    <row r="20" spans="1:10" x14ac:dyDescent="0.3">
      <c r="A20" s="76" t="s">
        <v>18</v>
      </c>
      <c r="B20" s="77"/>
      <c r="C20" s="77"/>
      <c r="D20" s="77"/>
      <c r="E20" s="77"/>
      <c r="F20" s="30"/>
      <c r="G20" s="30"/>
      <c r="H20" s="30"/>
      <c r="I20" s="30"/>
      <c r="J20" s="41"/>
    </row>
    <row r="21" spans="1:10" x14ac:dyDescent="0.3">
      <c r="A21" s="87" t="s">
        <v>19</v>
      </c>
      <c r="B21" s="82"/>
      <c r="C21" s="82"/>
      <c r="D21" s="82"/>
      <c r="E21" s="82"/>
      <c r="F21" s="29">
        <f>F19-F20</f>
        <v>0</v>
      </c>
      <c r="G21" s="29">
        <f>G19-G20</f>
        <v>0</v>
      </c>
      <c r="H21" s="29">
        <f t="shared" ref="H21:J21" si="3">H19-H20</f>
        <v>0</v>
      </c>
      <c r="I21" s="29">
        <f t="shared" si="3"/>
        <v>0</v>
      </c>
      <c r="J21" s="29">
        <f t="shared" si="3"/>
        <v>0</v>
      </c>
    </row>
    <row r="22" spans="1:10" x14ac:dyDescent="0.3">
      <c r="A22" s="87" t="s">
        <v>20</v>
      </c>
      <c r="B22" s="82"/>
      <c r="C22" s="82"/>
      <c r="D22" s="82"/>
      <c r="E22" s="82"/>
      <c r="F22" s="29">
        <f>F14+F21</f>
        <v>174307.98000000021</v>
      </c>
      <c r="G22" s="29">
        <f t="shared" ref="G22:J22" si="4">G14+G21</f>
        <v>0</v>
      </c>
      <c r="H22" s="29">
        <f t="shared" si="4"/>
        <v>0</v>
      </c>
      <c r="I22" s="29">
        <f t="shared" si="4"/>
        <v>0</v>
      </c>
      <c r="J22" s="29">
        <f t="shared" si="4"/>
        <v>0</v>
      </c>
    </row>
    <row r="23" spans="1:10" ht="17.399999999999999" x14ac:dyDescent="0.3">
      <c r="A23" s="19"/>
      <c r="B23" s="20"/>
      <c r="C23" s="20"/>
      <c r="D23" s="20"/>
      <c r="E23" s="20"/>
      <c r="F23" s="20"/>
      <c r="G23" s="20"/>
      <c r="H23" s="21"/>
      <c r="I23" s="21"/>
      <c r="J23" s="21"/>
    </row>
    <row r="24" spans="1:10" ht="15.6" x14ac:dyDescent="0.3">
      <c r="A24" s="78" t="s">
        <v>21</v>
      </c>
      <c r="B24" s="80"/>
      <c r="C24" s="80"/>
      <c r="D24" s="80"/>
      <c r="E24" s="80"/>
      <c r="F24" s="80"/>
      <c r="G24" s="80"/>
      <c r="H24" s="80"/>
      <c r="I24" s="80"/>
      <c r="J24" s="80"/>
    </row>
    <row r="25" spans="1:10" ht="15.6" x14ac:dyDescent="0.3">
      <c r="A25" s="38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26.4" x14ac:dyDescent="0.3">
      <c r="A26" s="25"/>
      <c r="B26" s="26"/>
      <c r="C26" s="26"/>
      <c r="D26" s="27"/>
      <c r="E26" s="28"/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</row>
    <row r="27" spans="1:10" ht="15" customHeight="1" x14ac:dyDescent="0.3">
      <c r="A27" s="90" t="s">
        <v>22</v>
      </c>
      <c r="B27" s="91"/>
      <c r="C27" s="91"/>
      <c r="D27" s="91"/>
      <c r="E27" s="92"/>
      <c r="F27" s="42"/>
      <c r="G27" s="42">
        <v>0</v>
      </c>
      <c r="H27" s="42">
        <v>0</v>
      </c>
      <c r="I27" s="42">
        <v>0</v>
      </c>
      <c r="J27" s="43">
        <v>0</v>
      </c>
    </row>
    <row r="28" spans="1:10" ht="15" customHeight="1" x14ac:dyDescent="0.3">
      <c r="A28" s="87" t="s">
        <v>23</v>
      </c>
      <c r="B28" s="82"/>
      <c r="C28" s="82"/>
      <c r="D28" s="82"/>
      <c r="E28" s="82"/>
      <c r="F28" s="44">
        <f>F22+F27</f>
        <v>174307.98000000021</v>
      </c>
      <c r="G28" s="44">
        <f t="shared" ref="G28:J28" si="5">G22+G27</f>
        <v>0</v>
      </c>
      <c r="H28" s="44">
        <f t="shared" si="5"/>
        <v>0</v>
      </c>
      <c r="I28" s="44">
        <f t="shared" si="5"/>
        <v>0</v>
      </c>
      <c r="J28" s="45">
        <f t="shared" si="5"/>
        <v>0</v>
      </c>
    </row>
    <row r="29" spans="1:10" ht="45" customHeight="1" x14ac:dyDescent="0.3">
      <c r="A29" s="81" t="s">
        <v>24</v>
      </c>
      <c r="B29" s="93"/>
      <c r="C29" s="93"/>
      <c r="D29" s="93"/>
      <c r="E29" s="94"/>
      <c r="F29" s="44">
        <f>F14+F21+F27-F28</f>
        <v>0</v>
      </c>
      <c r="G29" s="44">
        <f t="shared" ref="G29:J29" si="6">G14+G21+G27-G28</f>
        <v>0</v>
      </c>
      <c r="H29" s="44">
        <f t="shared" si="6"/>
        <v>0</v>
      </c>
      <c r="I29" s="44">
        <f t="shared" si="6"/>
        <v>0</v>
      </c>
      <c r="J29" s="45">
        <f t="shared" si="6"/>
        <v>0</v>
      </c>
    </row>
    <row r="30" spans="1:10" ht="15.6" x14ac:dyDescent="0.3">
      <c r="A30" s="46"/>
      <c r="B30" s="47"/>
      <c r="C30" s="47"/>
      <c r="D30" s="47"/>
      <c r="E30" s="47"/>
      <c r="F30" s="47"/>
      <c r="G30" s="47"/>
      <c r="H30" s="47"/>
      <c r="I30" s="47"/>
      <c r="J30" s="47"/>
    </row>
    <row r="31" spans="1:10" ht="15.6" x14ac:dyDescent="0.3">
      <c r="A31" s="95" t="s">
        <v>25</v>
      </c>
      <c r="B31" s="95"/>
      <c r="C31" s="95"/>
      <c r="D31" s="95"/>
      <c r="E31" s="95"/>
      <c r="F31" s="95"/>
      <c r="G31" s="95"/>
      <c r="H31" s="95"/>
      <c r="I31" s="95"/>
      <c r="J31" s="95"/>
    </row>
    <row r="32" spans="1:10" ht="17.399999999999999" x14ac:dyDescent="0.3">
      <c r="A32" s="48"/>
      <c r="B32" s="49"/>
      <c r="C32" s="49"/>
      <c r="D32" s="49"/>
      <c r="E32" s="49"/>
      <c r="F32" s="49"/>
      <c r="G32" s="49"/>
      <c r="H32" s="50"/>
      <c r="I32" s="50"/>
      <c r="J32" s="50"/>
    </row>
    <row r="33" spans="1:10" ht="26.4" x14ac:dyDescent="0.3">
      <c r="A33" s="51"/>
      <c r="B33" s="52"/>
      <c r="C33" s="52"/>
      <c r="D33" s="53"/>
      <c r="E33" s="54"/>
      <c r="F33" s="55" t="s">
        <v>4</v>
      </c>
      <c r="G33" s="55" t="s">
        <v>5</v>
      </c>
      <c r="H33" s="55" t="s">
        <v>6</v>
      </c>
      <c r="I33" s="55" t="s">
        <v>7</v>
      </c>
      <c r="J33" s="55" t="s">
        <v>8</v>
      </c>
    </row>
    <row r="34" spans="1:10" x14ac:dyDescent="0.3">
      <c r="A34" s="90" t="s">
        <v>22</v>
      </c>
      <c r="B34" s="91"/>
      <c r="C34" s="91"/>
      <c r="D34" s="91"/>
      <c r="E34" s="92"/>
      <c r="F34" s="42"/>
      <c r="G34" s="42">
        <f>F37</f>
        <v>0</v>
      </c>
      <c r="H34" s="42">
        <f>G37</f>
        <v>0</v>
      </c>
      <c r="I34" s="42">
        <f>H37</f>
        <v>0</v>
      </c>
      <c r="J34" s="43">
        <f>I37</f>
        <v>0</v>
      </c>
    </row>
    <row r="35" spans="1:10" ht="28.5" customHeight="1" x14ac:dyDescent="0.3">
      <c r="A35" s="90" t="s">
        <v>26</v>
      </c>
      <c r="B35" s="91"/>
      <c r="C35" s="91"/>
      <c r="D35" s="91"/>
      <c r="E35" s="92"/>
      <c r="F35" s="42">
        <v>0</v>
      </c>
      <c r="G35" s="42">
        <v>0</v>
      </c>
      <c r="H35" s="42">
        <v>0</v>
      </c>
      <c r="I35" s="42">
        <v>0</v>
      </c>
      <c r="J35" s="43">
        <v>0</v>
      </c>
    </row>
    <row r="36" spans="1:10" x14ac:dyDescent="0.3">
      <c r="A36" s="90" t="s">
        <v>27</v>
      </c>
      <c r="B36" s="96"/>
      <c r="C36" s="96"/>
      <c r="D36" s="96"/>
      <c r="E36" s="97"/>
      <c r="F36" s="42"/>
      <c r="G36" s="42">
        <v>0</v>
      </c>
      <c r="H36" s="42">
        <v>0</v>
      </c>
      <c r="I36" s="42">
        <v>0</v>
      </c>
      <c r="J36" s="43">
        <v>0</v>
      </c>
    </row>
    <row r="37" spans="1:10" ht="15" customHeight="1" x14ac:dyDescent="0.3">
      <c r="A37" s="87" t="s">
        <v>23</v>
      </c>
      <c r="B37" s="82"/>
      <c r="C37" s="82"/>
      <c r="D37" s="82"/>
      <c r="E37" s="82"/>
      <c r="F37" s="31">
        <f>F34-F35+F36</f>
        <v>0</v>
      </c>
      <c r="G37" s="31">
        <f t="shared" ref="G37:J37" si="7">G34-G35+G36</f>
        <v>0</v>
      </c>
      <c r="H37" s="31">
        <f t="shared" si="7"/>
        <v>0</v>
      </c>
      <c r="I37" s="31">
        <f t="shared" si="7"/>
        <v>0</v>
      </c>
      <c r="J37" s="56">
        <f t="shared" si="7"/>
        <v>0</v>
      </c>
    </row>
    <row r="38" spans="1:10" ht="17.25" customHeight="1" x14ac:dyDescent="0.3"/>
    <row r="39" spans="1:10" x14ac:dyDescent="0.3">
      <c r="A39" s="88"/>
      <c r="B39" s="89"/>
      <c r="C39" s="89"/>
      <c r="D39" s="89"/>
      <c r="E39" s="89"/>
      <c r="F39" s="89"/>
      <c r="G39" s="89"/>
      <c r="H39" s="89"/>
      <c r="I39" s="89"/>
      <c r="J39" s="89"/>
    </row>
    <row r="40" spans="1:10" ht="9" customHeight="1" x14ac:dyDescent="0.3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9"/>
  <sheetViews>
    <sheetView topLeftCell="A13" workbookViewId="0">
      <selection activeCell="G16" sqref="G16"/>
    </sheetView>
  </sheetViews>
  <sheetFormatPr defaultRowHeight="14.4" x14ac:dyDescent="0.3"/>
  <cols>
    <col min="1" max="1" width="11.44140625" customWidth="1"/>
    <col min="2" max="2" width="26.88671875" customWidth="1"/>
    <col min="3" max="6" width="23.44140625" customWidth="1"/>
    <col min="7" max="7" width="23.109375" customWidth="1"/>
  </cols>
  <sheetData>
    <row r="1" spans="1:7" ht="42" customHeight="1" x14ac:dyDescent="0.3">
      <c r="A1" s="78" t="s">
        <v>0</v>
      </c>
      <c r="B1" s="78"/>
      <c r="C1" s="78"/>
      <c r="D1" s="78"/>
      <c r="E1" s="78"/>
      <c r="F1" s="78"/>
      <c r="G1" s="78"/>
    </row>
    <row r="2" spans="1:7" ht="18" customHeight="1" x14ac:dyDescent="0.3">
      <c r="A2" s="4"/>
      <c r="B2" s="4"/>
      <c r="C2" s="4"/>
      <c r="D2" s="4"/>
      <c r="E2" s="4"/>
      <c r="F2" s="4"/>
      <c r="G2" s="4"/>
    </row>
    <row r="3" spans="1:7" ht="15.75" customHeight="1" x14ac:dyDescent="0.3">
      <c r="A3" s="78" t="s">
        <v>1</v>
      </c>
      <c r="B3" s="78"/>
      <c r="C3" s="78"/>
      <c r="D3" s="78"/>
      <c r="E3" s="78"/>
      <c r="F3" s="78"/>
      <c r="G3" s="78"/>
    </row>
    <row r="4" spans="1:7" ht="17.399999999999999" x14ac:dyDescent="0.3">
      <c r="A4" s="4"/>
      <c r="B4" s="4"/>
      <c r="C4" s="4"/>
      <c r="D4" s="4"/>
      <c r="E4" s="4"/>
      <c r="F4" s="5"/>
      <c r="G4" s="5"/>
    </row>
    <row r="5" spans="1:7" ht="18" customHeight="1" x14ac:dyDescent="0.3">
      <c r="A5" s="78" t="s">
        <v>28</v>
      </c>
      <c r="B5" s="78"/>
      <c r="C5" s="78"/>
      <c r="D5" s="78"/>
      <c r="E5" s="78"/>
      <c r="F5" s="78"/>
      <c r="G5" s="78"/>
    </row>
    <row r="6" spans="1:7" ht="17.399999999999999" x14ac:dyDescent="0.3">
      <c r="A6" s="4"/>
      <c r="B6" s="4"/>
      <c r="C6" s="4"/>
      <c r="D6" s="4"/>
      <c r="E6" s="4"/>
      <c r="F6" s="5"/>
      <c r="G6" s="5"/>
    </row>
    <row r="7" spans="1:7" ht="15.75" customHeight="1" x14ac:dyDescent="0.3">
      <c r="A7" s="78" t="s">
        <v>29</v>
      </c>
      <c r="B7" s="78"/>
      <c r="C7" s="78"/>
      <c r="D7" s="78"/>
      <c r="E7" s="78"/>
      <c r="F7" s="78"/>
      <c r="G7" s="78"/>
    </row>
    <row r="8" spans="1:7" ht="17.399999999999999" x14ac:dyDescent="0.3">
      <c r="A8" s="4"/>
      <c r="B8" s="4"/>
      <c r="C8" s="4"/>
      <c r="D8" s="4"/>
      <c r="E8" s="4"/>
      <c r="F8" s="5"/>
      <c r="G8" s="5"/>
    </row>
    <row r="9" spans="1:7" ht="26.4" x14ac:dyDescent="0.3">
      <c r="A9" s="18" t="s">
        <v>30</v>
      </c>
      <c r="B9" s="17" t="s">
        <v>31</v>
      </c>
      <c r="C9" s="17" t="s">
        <v>4</v>
      </c>
      <c r="D9" s="18" t="s">
        <v>5</v>
      </c>
      <c r="E9" s="18" t="s">
        <v>6</v>
      </c>
      <c r="F9" s="18" t="s">
        <v>7</v>
      </c>
      <c r="G9" s="18" t="s">
        <v>8</v>
      </c>
    </row>
    <row r="10" spans="1:7" x14ac:dyDescent="0.3">
      <c r="A10" s="35"/>
      <c r="B10" s="34" t="s">
        <v>32</v>
      </c>
      <c r="C10" s="61">
        <v>1389544.1</v>
      </c>
      <c r="D10" s="67">
        <v>1184224</v>
      </c>
      <c r="E10" s="67">
        <f>SUM(E12:E15)</f>
        <v>2109381</v>
      </c>
      <c r="F10" s="67">
        <f t="shared" ref="F10:G10" si="0">SUM(F12:F15)</f>
        <v>2257038</v>
      </c>
      <c r="G10" s="67">
        <f t="shared" si="0"/>
        <v>2347319</v>
      </c>
    </row>
    <row r="11" spans="1:7" ht="15.75" customHeight="1" x14ac:dyDescent="0.3">
      <c r="A11" s="11">
        <v>6</v>
      </c>
      <c r="B11" s="11" t="s">
        <v>33</v>
      </c>
      <c r="C11" s="8">
        <v>1389544.1</v>
      </c>
      <c r="D11" s="9">
        <v>1184224</v>
      </c>
      <c r="E11" s="9">
        <f>SUM(E12:E15)</f>
        <v>2109381</v>
      </c>
      <c r="F11" s="9">
        <f t="shared" ref="F11:G11" si="1">SUM(F12:F15)</f>
        <v>2257038</v>
      </c>
      <c r="G11" s="9">
        <f t="shared" si="1"/>
        <v>2347319</v>
      </c>
    </row>
    <row r="12" spans="1:7" ht="39.6" x14ac:dyDescent="0.3">
      <c r="A12" s="57">
        <v>63</v>
      </c>
      <c r="B12" s="15" t="s">
        <v>34</v>
      </c>
      <c r="C12" s="8">
        <v>131164</v>
      </c>
      <c r="D12" s="9">
        <v>110300</v>
      </c>
      <c r="E12" s="9">
        <v>115000</v>
      </c>
      <c r="F12" s="9">
        <v>123050</v>
      </c>
      <c r="G12" s="9">
        <v>127972</v>
      </c>
    </row>
    <row r="13" spans="1:7" ht="52.8" x14ac:dyDescent="0.3">
      <c r="A13" s="57">
        <v>65</v>
      </c>
      <c r="B13" s="15" t="s">
        <v>35</v>
      </c>
      <c r="C13" s="68">
        <v>244532</v>
      </c>
      <c r="D13" s="9">
        <v>148000</v>
      </c>
      <c r="E13" s="9">
        <v>376000</v>
      </c>
      <c r="F13" s="9">
        <v>402320</v>
      </c>
      <c r="G13" s="9">
        <v>418413</v>
      </c>
    </row>
    <row r="14" spans="1:7" ht="52.8" x14ac:dyDescent="0.3">
      <c r="A14" s="57">
        <v>66</v>
      </c>
      <c r="B14" s="15" t="s">
        <v>36</v>
      </c>
      <c r="C14" s="68">
        <v>73074</v>
      </c>
      <c r="D14" s="9">
        <v>35000</v>
      </c>
      <c r="E14" s="9">
        <v>30000</v>
      </c>
      <c r="F14" s="9">
        <v>32100</v>
      </c>
      <c r="G14" s="9">
        <v>33384</v>
      </c>
    </row>
    <row r="15" spans="1:7" ht="39.6" x14ac:dyDescent="0.3">
      <c r="A15" s="58">
        <v>67</v>
      </c>
      <c r="B15" s="15" t="s">
        <v>37</v>
      </c>
      <c r="C15" s="8">
        <v>940774</v>
      </c>
      <c r="D15" s="9">
        <v>890924</v>
      </c>
      <c r="E15" s="9">
        <v>1588381</v>
      </c>
      <c r="F15" s="9">
        <v>1699568</v>
      </c>
      <c r="G15" s="9">
        <v>1767550</v>
      </c>
    </row>
    <row r="16" spans="1:7" ht="26.4" x14ac:dyDescent="0.3">
      <c r="A16" s="14">
        <v>7</v>
      </c>
      <c r="B16" s="22" t="s">
        <v>38</v>
      </c>
      <c r="C16" s="8"/>
      <c r="D16" s="9"/>
      <c r="E16" s="9"/>
      <c r="F16" s="9"/>
      <c r="G16" s="9"/>
    </row>
    <row r="17" spans="1:7" ht="26.4" x14ac:dyDescent="0.3">
      <c r="A17" s="57">
        <v>72</v>
      </c>
      <c r="B17" s="23" t="s">
        <v>39</v>
      </c>
      <c r="C17" s="8"/>
      <c r="D17" s="9"/>
      <c r="E17" s="9"/>
      <c r="F17" s="9"/>
      <c r="G17" s="10"/>
    </row>
    <row r="20" spans="1:7" ht="17.399999999999999" x14ac:dyDescent="0.3">
      <c r="A20" s="4"/>
      <c r="B20" s="4"/>
      <c r="C20" s="4"/>
      <c r="D20" s="4"/>
      <c r="E20" s="4"/>
      <c r="F20" s="5"/>
      <c r="G20" s="5"/>
    </row>
    <row r="21" spans="1:7" ht="26.4" x14ac:dyDescent="0.3">
      <c r="A21" s="18" t="s">
        <v>40</v>
      </c>
      <c r="B21" s="17" t="s">
        <v>41</v>
      </c>
      <c r="C21" s="17" t="s">
        <v>4</v>
      </c>
      <c r="D21" s="18" t="s">
        <v>5</v>
      </c>
      <c r="E21" s="18" t="s">
        <v>6</v>
      </c>
      <c r="F21" s="18" t="s">
        <v>7</v>
      </c>
      <c r="G21" s="18" t="s">
        <v>8</v>
      </c>
    </row>
    <row r="22" spans="1:7" x14ac:dyDescent="0.3">
      <c r="A22" s="35"/>
      <c r="B22" s="34" t="s">
        <v>42</v>
      </c>
      <c r="C22" s="61">
        <v>1215236</v>
      </c>
      <c r="D22" s="67">
        <v>1184224</v>
      </c>
      <c r="E22" s="67">
        <f>E23+E27</f>
        <v>2109381</v>
      </c>
      <c r="F22" s="67">
        <f>F23+F27</f>
        <v>2257038</v>
      </c>
      <c r="G22" s="67">
        <f>G23+G27</f>
        <v>2347319</v>
      </c>
    </row>
    <row r="23" spans="1:7" ht="15.75" customHeight="1" x14ac:dyDescent="0.3">
      <c r="A23" s="11">
        <v>3</v>
      </c>
      <c r="B23" s="11" t="s">
        <v>43</v>
      </c>
      <c r="C23" s="8">
        <v>1104217.67</v>
      </c>
      <c r="D23" s="9">
        <v>1072074</v>
      </c>
      <c r="E23" s="9">
        <v>1995056</v>
      </c>
      <c r="F23" s="9">
        <f>SUM(F24:F26)</f>
        <v>2134710</v>
      </c>
      <c r="G23" s="9">
        <f>SUM(G24:G26)</f>
        <v>2220098</v>
      </c>
    </row>
    <row r="24" spans="1:7" ht="15.75" customHeight="1" x14ac:dyDescent="0.3">
      <c r="A24" s="57">
        <v>31</v>
      </c>
      <c r="B24" s="15" t="s">
        <v>44</v>
      </c>
      <c r="C24" s="8">
        <v>173882</v>
      </c>
      <c r="D24" s="9">
        <v>291325</v>
      </c>
      <c r="E24" s="9">
        <v>726601</v>
      </c>
      <c r="F24" s="9">
        <v>777463</v>
      </c>
      <c r="G24" s="9">
        <v>808562</v>
      </c>
    </row>
    <row r="25" spans="1:7" x14ac:dyDescent="0.3">
      <c r="A25" s="58">
        <v>32</v>
      </c>
      <c r="B25" s="12" t="s">
        <v>45</v>
      </c>
      <c r="C25" s="8">
        <v>929599</v>
      </c>
      <c r="D25" s="9">
        <v>780049</v>
      </c>
      <c r="E25" s="9">
        <v>1267855</v>
      </c>
      <c r="F25" s="9">
        <v>1356605</v>
      </c>
      <c r="G25" s="9">
        <v>1410868</v>
      </c>
    </row>
    <row r="26" spans="1:7" ht="15.75" customHeight="1" x14ac:dyDescent="0.3">
      <c r="A26" s="57">
        <v>34</v>
      </c>
      <c r="B26" s="15" t="s">
        <v>46</v>
      </c>
      <c r="C26" s="8">
        <v>737</v>
      </c>
      <c r="D26" s="9">
        <v>700</v>
      </c>
      <c r="E26" s="9">
        <v>600</v>
      </c>
      <c r="F26" s="9">
        <v>642</v>
      </c>
      <c r="G26" s="9">
        <v>668</v>
      </c>
    </row>
    <row r="27" spans="1:7" ht="26.4" x14ac:dyDescent="0.3">
      <c r="A27" s="14">
        <v>4</v>
      </c>
      <c r="B27" s="22" t="s">
        <v>47</v>
      </c>
      <c r="C27" s="8">
        <v>111018.45</v>
      </c>
      <c r="D27" s="9">
        <v>112150</v>
      </c>
      <c r="E27" s="9">
        <v>114325</v>
      </c>
      <c r="F27" s="9">
        <f>SUM(F28:F29)</f>
        <v>122328</v>
      </c>
      <c r="G27" s="9">
        <f>SUM(G28:G29)</f>
        <v>127221</v>
      </c>
    </row>
    <row r="28" spans="1:7" ht="39.6" x14ac:dyDescent="0.3">
      <c r="A28" s="57">
        <v>41</v>
      </c>
      <c r="B28" s="23" t="s">
        <v>48</v>
      </c>
      <c r="C28" s="8">
        <v>2643.41</v>
      </c>
      <c r="D28" s="9">
        <v>4500</v>
      </c>
      <c r="E28" s="9">
        <v>14700</v>
      </c>
      <c r="F28" s="9">
        <v>15729</v>
      </c>
      <c r="G28" s="10">
        <v>16358</v>
      </c>
    </row>
    <row r="29" spans="1:7" ht="26.4" x14ac:dyDescent="0.3">
      <c r="A29" s="57">
        <v>42</v>
      </c>
      <c r="B29" s="23" t="s">
        <v>49</v>
      </c>
      <c r="C29" s="8">
        <v>108375</v>
      </c>
      <c r="D29" s="9">
        <v>107650</v>
      </c>
      <c r="E29" s="9">
        <v>99625</v>
      </c>
      <c r="F29" s="9">
        <v>106599</v>
      </c>
      <c r="G29" s="10">
        <v>110863</v>
      </c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topLeftCell="A6" workbookViewId="0">
      <selection activeCell="D28" sqref="D28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78" t="s">
        <v>0</v>
      </c>
      <c r="B1" s="78"/>
      <c r="C1" s="78"/>
      <c r="D1" s="78"/>
      <c r="E1" s="78"/>
      <c r="F1" s="78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customHeight="1" x14ac:dyDescent="0.3">
      <c r="A3" s="78" t="s">
        <v>1</v>
      </c>
      <c r="B3" s="78"/>
      <c r="C3" s="78"/>
      <c r="D3" s="78"/>
      <c r="E3" s="78"/>
      <c r="F3" s="78"/>
    </row>
    <row r="4" spans="1:6" ht="17.399999999999999" x14ac:dyDescent="0.3">
      <c r="B4" s="4"/>
      <c r="C4" s="4"/>
      <c r="D4" s="4"/>
      <c r="E4" s="5"/>
      <c r="F4" s="5"/>
    </row>
    <row r="5" spans="1:6" ht="18" customHeight="1" x14ac:dyDescent="0.3">
      <c r="A5" s="78" t="s">
        <v>28</v>
      </c>
      <c r="B5" s="78"/>
      <c r="C5" s="78"/>
      <c r="D5" s="78"/>
      <c r="E5" s="78"/>
      <c r="F5" s="78"/>
    </row>
    <row r="6" spans="1:6" ht="17.399999999999999" x14ac:dyDescent="0.3">
      <c r="A6" s="4"/>
      <c r="B6" s="4"/>
      <c r="C6" s="4"/>
      <c r="D6" s="4"/>
      <c r="E6" s="5"/>
      <c r="F6" s="5"/>
    </row>
    <row r="7" spans="1:6" ht="15.75" customHeight="1" x14ac:dyDescent="0.3">
      <c r="A7" s="78" t="s">
        <v>50</v>
      </c>
      <c r="B7" s="78"/>
      <c r="C7" s="78"/>
      <c r="D7" s="78"/>
      <c r="E7" s="78"/>
      <c r="F7" s="78"/>
    </row>
    <row r="8" spans="1:6" ht="17.399999999999999" x14ac:dyDescent="0.3">
      <c r="A8" s="4"/>
      <c r="B8" s="4"/>
      <c r="C8" s="4"/>
      <c r="D8" s="4"/>
      <c r="E8" s="5"/>
      <c r="F8" s="5"/>
    </row>
    <row r="9" spans="1:6" ht="26.4" x14ac:dyDescent="0.3">
      <c r="A9" s="18" t="s">
        <v>51</v>
      </c>
      <c r="B9" s="17" t="s">
        <v>4</v>
      </c>
      <c r="C9" s="18" t="s">
        <v>5</v>
      </c>
      <c r="D9" s="18" t="s">
        <v>6</v>
      </c>
      <c r="E9" s="18" t="s">
        <v>7</v>
      </c>
      <c r="F9" s="18" t="s">
        <v>8</v>
      </c>
    </row>
    <row r="10" spans="1:6" x14ac:dyDescent="0.3">
      <c r="A10" s="36" t="s">
        <v>32</v>
      </c>
      <c r="B10" s="63">
        <v>1389544</v>
      </c>
      <c r="C10" s="67">
        <v>1184224</v>
      </c>
      <c r="D10" s="67">
        <f>D11+D13+D15+D18</f>
        <v>2109381</v>
      </c>
      <c r="E10" s="67">
        <f>E11+E13+E15+E18</f>
        <v>2257038</v>
      </c>
      <c r="F10" s="67">
        <f>F11+F13+F15+F18</f>
        <v>2347319</v>
      </c>
    </row>
    <row r="11" spans="1:6" x14ac:dyDescent="0.3">
      <c r="A11" s="22" t="s">
        <v>52</v>
      </c>
      <c r="B11" s="62">
        <v>940775</v>
      </c>
      <c r="C11" s="67">
        <v>890924</v>
      </c>
      <c r="D11" s="67">
        <v>1588381</v>
      </c>
      <c r="E11" s="67">
        <v>1699568</v>
      </c>
      <c r="F11" s="67">
        <v>1767550</v>
      </c>
    </row>
    <row r="12" spans="1:6" x14ac:dyDescent="0.3">
      <c r="A12" s="13" t="s">
        <v>53</v>
      </c>
      <c r="B12" s="9">
        <v>940775</v>
      </c>
      <c r="C12" s="9">
        <v>890924</v>
      </c>
      <c r="D12" s="9">
        <v>1588381</v>
      </c>
      <c r="E12" s="9">
        <v>1699568</v>
      </c>
      <c r="F12" s="9">
        <v>1767550</v>
      </c>
    </row>
    <row r="13" spans="1:6" x14ac:dyDescent="0.3">
      <c r="A13" s="22" t="s">
        <v>54</v>
      </c>
      <c r="B13" s="62">
        <v>53074</v>
      </c>
      <c r="C13" s="67">
        <v>35000</v>
      </c>
      <c r="D13" s="67">
        <v>30000</v>
      </c>
      <c r="E13" s="67">
        <v>32100</v>
      </c>
      <c r="F13" s="67">
        <v>33384</v>
      </c>
    </row>
    <row r="14" spans="1:6" x14ac:dyDescent="0.3">
      <c r="A14" s="13" t="s">
        <v>55</v>
      </c>
      <c r="B14" s="9">
        <v>53074</v>
      </c>
      <c r="C14" s="9">
        <v>35000</v>
      </c>
      <c r="D14" s="9">
        <v>30000</v>
      </c>
      <c r="E14" s="9">
        <v>32100</v>
      </c>
      <c r="F14" s="9">
        <v>33384</v>
      </c>
    </row>
    <row r="15" spans="1:6" ht="26.4" x14ac:dyDescent="0.3">
      <c r="A15" s="11" t="s">
        <v>56</v>
      </c>
      <c r="B15" s="69">
        <v>244532</v>
      </c>
      <c r="C15" s="70">
        <v>148000</v>
      </c>
      <c r="D15" s="70">
        <v>376000</v>
      </c>
      <c r="E15" s="70">
        <f>SUM(E16:E17)</f>
        <v>402320</v>
      </c>
      <c r="F15" s="70">
        <f>SUM(F16:F17)</f>
        <v>418413</v>
      </c>
    </row>
    <row r="16" spans="1:6" ht="26.4" x14ac:dyDescent="0.3">
      <c r="A16" s="16" t="s">
        <v>57</v>
      </c>
      <c r="B16" s="8">
        <v>244532</v>
      </c>
      <c r="C16" s="9">
        <v>148000</v>
      </c>
      <c r="D16" s="9">
        <v>316000</v>
      </c>
      <c r="E16" s="9">
        <v>338120</v>
      </c>
      <c r="F16" s="9">
        <v>351645</v>
      </c>
    </row>
    <row r="17" spans="1:6" x14ac:dyDescent="0.3">
      <c r="A17" s="16" t="s">
        <v>104</v>
      </c>
      <c r="B17" s="8"/>
      <c r="C17" s="9"/>
      <c r="D17" s="9">
        <v>60000</v>
      </c>
      <c r="E17" s="9">
        <v>64200</v>
      </c>
      <c r="F17" s="9">
        <v>66768</v>
      </c>
    </row>
    <row r="18" spans="1:6" x14ac:dyDescent="0.3">
      <c r="A18" s="36" t="s">
        <v>58</v>
      </c>
      <c r="B18" s="71">
        <v>131163</v>
      </c>
      <c r="C18" s="70">
        <v>110300</v>
      </c>
      <c r="D18" s="70">
        <v>115000</v>
      </c>
      <c r="E18" s="70">
        <f>SUM(E19:E20)</f>
        <v>123050</v>
      </c>
      <c r="F18" s="70">
        <f>SUM(F19:F20)</f>
        <v>127972</v>
      </c>
    </row>
    <row r="19" spans="1:6" ht="26.4" x14ac:dyDescent="0.3">
      <c r="A19" s="16" t="s">
        <v>59</v>
      </c>
      <c r="B19" s="8">
        <v>129164</v>
      </c>
      <c r="C19" s="9">
        <v>110300</v>
      </c>
      <c r="D19" s="9">
        <v>110000</v>
      </c>
      <c r="E19" s="9">
        <v>117700</v>
      </c>
      <c r="F19" s="10">
        <v>122408</v>
      </c>
    </row>
    <row r="20" spans="1:6" ht="26.4" x14ac:dyDescent="0.3">
      <c r="A20" s="16" t="s">
        <v>60</v>
      </c>
      <c r="B20" s="8">
        <v>2000</v>
      </c>
      <c r="C20" s="9"/>
      <c r="D20" s="9">
        <v>5000</v>
      </c>
      <c r="E20" s="9">
        <v>5350</v>
      </c>
      <c r="F20" s="10">
        <v>5564</v>
      </c>
    </row>
    <row r="21" spans="1:6" x14ac:dyDescent="0.3">
      <c r="A21" s="11" t="s">
        <v>61</v>
      </c>
      <c r="B21" s="69">
        <v>20000</v>
      </c>
      <c r="C21" s="70"/>
      <c r="D21" s="9"/>
      <c r="E21" s="9"/>
      <c r="F21" s="9"/>
    </row>
    <row r="22" spans="1:6" x14ac:dyDescent="0.3">
      <c r="A22" s="16" t="s">
        <v>62</v>
      </c>
      <c r="B22" s="8">
        <v>20000</v>
      </c>
      <c r="C22" s="9"/>
      <c r="D22" s="9"/>
      <c r="E22" s="9"/>
      <c r="F22" s="9"/>
    </row>
    <row r="24" spans="1:6" ht="17.399999999999999" x14ac:dyDescent="0.3">
      <c r="A24" s="4"/>
      <c r="B24" s="4"/>
      <c r="C24" s="4"/>
      <c r="D24" s="4"/>
      <c r="E24" s="5"/>
      <c r="F24" s="5"/>
    </row>
    <row r="25" spans="1:6" ht="26.4" x14ac:dyDescent="0.3">
      <c r="A25" s="18" t="s">
        <v>51</v>
      </c>
      <c r="B25" s="17" t="s">
        <v>4</v>
      </c>
      <c r="C25" s="18" t="s">
        <v>5</v>
      </c>
      <c r="D25" s="18" t="s">
        <v>6</v>
      </c>
      <c r="E25" s="18" t="s">
        <v>7</v>
      </c>
      <c r="F25" s="18" t="s">
        <v>8</v>
      </c>
    </row>
    <row r="26" spans="1:6" x14ac:dyDescent="0.3">
      <c r="A26" s="36" t="s">
        <v>42</v>
      </c>
      <c r="B26" s="61">
        <v>1324253.95</v>
      </c>
      <c r="C26" s="67">
        <v>1184224</v>
      </c>
      <c r="D26" s="67">
        <f>D27+D29+D31+D34</f>
        <v>2109381</v>
      </c>
      <c r="E26" s="67">
        <v>2257038</v>
      </c>
      <c r="F26" s="67">
        <v>2347319</v>
      </c>
    </row>
    <row r="27" spans="1:6" ht="15.75" customHeight="1" x14ac:dyDescent="0.3">
      <c r="A27" s="22" t="s">
        <v>52</v>
      </c>
      <c r="B27" s="71">
        <v>853495</v>
      </c>
      <c r="C27" s="70">
        <v>890924</v>
      </c>
      <c r="D27" s="70">
        <v>1588381</v>
      </c>
      <c r="E27" s="70">
        <v>1699568</v>
      </c>
      <c r="F27" s="70">
        <v>1767550</v>
      </c>
    </row>
    <row r="28" spans="1:6" x14ac:dyDescent="0.3">
      <c r="A28" s="13" t="s">
        <v>63</v>
      </c>
      <c r="B28" s="8">
        <v>744477</v>
      </c>
      <c r="C28" s="9">
        <v>819074</v>
      </c>
      <c r="D28" s="9">
        <v>1588381</v>
      </c>
      <c r="E28" s="9">
        <v>1699568</v>
      </c>
      <c r="F28" s="9">
        <v>1767550</v>
      </c>
    </row>
    <row r="29" spans="1:6" x14ac:dyDescent="0.3">
      <c r="A29" s="22" t="s">
        <v>54</v>
      </c>
      <c r="B29" s="71">
        <v>53074</v>
      </c>
      <c r="C29" s="70">
        <v>35000</v>
      </c>
      <c r="D29" s="70">
        <v>30000</v>
      </c>
      <c r="E29" s="70">
        <v>32100</v>
      </c>
      <c r="F29" s="70">
        <v>33384</v>
      </c>
    </row>
    <row r="30" spans="1:6" x14ac:dyDescent="0.3">
      <c r="A30" s="13" t="s">
        <v>64</v>
      </c>
      <c r="B30" s="8">
        <v>53074</v>
      </c>
      <c r="C30" s="9">
        <v>35000</v>
      </c>
      <c r="D30" s="9">
        <v>30000</v>
      </c>
      <c r="E30" s="9">
        <v>32100</v>
      </c>
      <c r="F30" s="10">
        <v>33384</v>
      </c>
    </row>
    <row r="31" spans="1:6" ht="26.4" x14ac:dyDescent="0.3">
      <c r="A31" s="11" t="s">
        <v>56</v>
      </c>
      <c r="B31" s="69">
        <v>266521</v>
      </c>
      <c r="C31" s="70">
        <v>148000</v>
      </c>
      <c r="D31" s="70">
        <v>376000</v>
      </c>
      <c r="E31" s="70">
        <v>402320</v>
      </c>
      <c r="F31" s="70">
        <v>418413</v>
      </c>
    </row>
    <row r="32" spans="1:6" ht="26.4" x14ac:dyDescent="0.3">
      <c r="A32" s="16" t="s">
        <v>57</v>
      </c>
      <c r="B32" s="8">
        <v>266521</v>
      </c>
      <c r="C32" s="9">
        <v>148000</v>
      </c>
      <c r="D32" s="9">
        <v>316000</v>
      </c>
      <c r="E32" s="9">
        <v>338120</v>
      </c>
      <c r="F32" s="9">
        <v>351645</v>
      </c>
    </row>
    <row r="33" spans="1:6" x14ac:dyDescent="0.3">
      <c r="A33" s="16" t="s">
        <v>105</v>
      </c>
      <c r="B33" s="8"/>
      <c r="C33" s="9"/>
      <c r="D33" s="9">
        <v>60000</v>
      </c>
      <c r="E33" s="9">
        <v>64200</v>
      </c>
      <c r="F33" s="9">
        <v>66768</v>
      </c>
    </row>
    <row r="34" spans="1:6" x14ac:dyDescent="0.3">
      <c r="A34" s="36" t="s">
        <v>58</v>
      </c>
      <c r="B34" s="71">
        <v>151164</v>
      </c>
      <c r="C34" s="70">
        <v>110300</v>
      </c>
      <c r="D34" s="70">
        <v>115000</v>
      </c>
      <c r="E34" s="70">
        <v>123050</v>
      </c>
      <c r="F34" s="75">
        <v>127972</v>
      </c>
    </row>
    <row r="35" spans="1:6" ht="26.4" x14ac:dyDescent="0.3">
      <c r="A35" s="16" t="s">
        <v>59</v>
      </c>
      <c r="B35" s="8">
        <v>149164</v>
      </c>
      <c r="C35" s="9"/>
      <c r="D35" s="9">
        <v>110000</v>
      </c>
      <c r="E35" s="9">
        <v>117700</v>
      </c>
      <c r="F35" s="10">
        <v>122408</v>
      </c>
    </row>
    <row r="36" spans="1:6" ht="26.4" x14ac:dyDescent="0.3">
      <c r="A36" s="16" t="s">
        <v>60</v>
      </c>
      <c r="B36" s="8">
        <v>2000</v>
      </c>
      <c r="C36" s="9"/>
      <c r="D36" s="9">
        <v>5000</v>
      </c>
      <c r="E36" s="9">
        <v>5350</v>
      </c>
      <c r="F36" s="10">
        <v>5564</v>
      </c>
    </row>
  </sheetData>
  <mergeCells count="4">
    <mergeCell ref="A1:F1"/>
    <mergeCell ref="A3:F3"/>
    <mergeCell ref="A5:F5"/>
    <mergeCell ref="A7:F7"/>
  </mergeCells>
  <phoneticPr fontId="23" type="noConversion"/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2"/>
  <sheetViews>
    <sheetView workbookViewId="0">
      <selection activeCell="F13" sqref="F13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6" ht="42" customHeight="1" x14ac:dyDescent="0.3">
      <c r="A1" s="78" t="s">
        <v>0</v>
      </c>
      <c r="B1" s="78"/>
      <c r="C1" s="78"/>
      <c r="D1" s="78"/>
      <c r="E1" s="78"/>
      <c r="F1" s="78"/>
    </row>
    <row r="2" spans="1:6" ht="18" customHeight="1" x14ac:dyDescent="0.3">
      <c r="A2" s="4"/>
      <c r="B2" s="4"/>
      <c r="C2" s="4"/>
      <c r="D2" s="4"/>
      <c r="E2" s="4"/>
      <c r="F2" s="4"/>
    </row>
    <row r="3" spans="1:6" ht="15.6" x14ac:dyDescent="0.3">
      <c r="A3" s="78" t="s">
        <v>1</v>
      </c>
      <c r="B3" s="78"/>
      <c r="C3" s="78"/>
      <c r="D3" s="78"/>
      <c r="E3" s="79"/>
      <c r="F3" s="79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78" t="s">
        <v>28</v>
      </c>
      <c r="B5" s="80"/>
      <c r="C5" s="80"/>
      <c r="D5" s="80"/>
      <c r="E5" s="80"/>
      <c r="F5" s="80"/>
    </row>
    <row r="6" spans="1:6" ht="17.399999999999999" x14ac:dyDescent="0.3">
      <c r="A6" s="4"/>
      <c r="B6" s="4"/>
      <c r="C6" s="4"/>
      <c r="D6" s="4"/>
      <c r="E6" s="5"/>
      <c r="F6" s="5"/>
    </row>
    <row r="7" spans="1:6" ht="15.6" x14ac:dyDescent="0.3">
      <c r="A7" s="78" t="s">
        <v>65</v>
      </c>
      <c r="B7" s="98"/>
      <c r="C7" s="98"/>
      <c r="D7" s="98"/>
      <c r="E7" s="98"/>
      <c r="F7" s="98"/>
    </row>
    <row r="8" spans="1:6" ht="17.399999999999999" x14ac:dyDescent="0.3">
      <c r="A8" s="4"/>
      <c r="B8" s="4"/>
      <c r="C8" s="4"/>
      <c r="D8" s="4"/>
      <c r="E8" s="5"/>
      <c r="F8" s="5"/>
    </row>
    <row r="9" spans="1:6" ht="26.4" x14ac:dyDescent="0.3">
      <c r="A9" s="18" t="s">
        <v>51</v>
      </c>
      <c r="B9" s="17" t="s">
        <v>4</v>
      </c>
      <c r="C9" s="18" t="s">
        <v>5</v>
      </c>
      <c r="D9" s="18" t="s">
        <v>6</v>
      </c>
      <c r="E9" s="18" t="s">
        <v>7</v>
      </c>
      <c r="F9" s="18" t="s">
        <v>8</v>
      </c>
    </row>
    <row r="10" spans="1:6" ht="15.75" customHeight="1" x14ac:dyDescent="0.3">
      <c r="A10" s="11" t="s">
        <v>42</v>
      </c>
      <c r="B10" s="8">
        <v>1215236</v>
      </c>
      <c r="C10" s="9">
        <v>1184224</v>
      </c>
      <c r="D10" s="9">
        <v>2109381</v>
      </c>
      <c r="E10" s="9">
        <v>2257038</v>
      </c>
      <c r="F10" s="9">
        <v>2347319</v>
      </c>
    </row>
    <row r="11" spans="1:6" ht="15.75" customHeight="1" x14ac:dyDescent="0.3">
      <c r="A11" s="11" t="s">
        <v>66</v>
      </c>
      <c r="B11" s="8">
        <v>1215236</v>
      </c>
      <c r="C11" s="9">
        <v>1184244</v>
      </c>
      <c r="D11" s="9">
        <f>2095381+14000</f>
        <v>2109381</v>
      </c>
      <c r="E11" s="9">
        <v>2257038</v>
      </c>
      <c r="F11" s="9">
        <v>2347319</v>
      </c>
    </row>
    <row r="12" spans="1:6" x14ac:dyDescent="0.3">
      <c r="A12" s="16" t="s">
        <v>67</v>
      </c>
      <c r="B12" s="8">
        <v>1215236</v>
      </c>
      <c r="C12" s="9">
        <v>1184244</v>
      </c>
      <c r="D12" s="9">
        <v>2109381</v>
      </c>
      <c r="E12" s="9">
        <v>2257038</v>
      </c>
      <c r="F12" s="9">
        <v>2347319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5"/>
  <sheetViews>
    <sheetView workbookViewId="0">
      <selection activeCell="G31" sqref="G31"/>
    </sheetView>
  </sheetViews>
  <sheetFormatPr defaultRowHeight="14.4" x14ac:dyDescent="0.3"/>
  <cols>
    <col min="1" max="1" width="10.33203125" customWidth="1"/>
    <col min="2" max="7" width="25.33203125" customWidth="1"/>
  </cols>
  <sheetData>
    <row r="1" spans="1:7" ht="42" customHeight="1" x14ac:dyDescent="0.3">
      <c r="A1" s="78" t="s">
        <v>0</v>
      </c>
      <c r="B1" s="78"/>
      <c r="C1" s="78"/>
      <c r="D1" s="78"/>
      <c r="E1" s="78"/>
      <c r="F1" s="78"/>
      <c r="G1" s="78"/>
    </row>
    <row r="2" spans="1:7" ht="18" customHeight="1" x14ac:dyDescent="0.3">
      <c r="A2" s="4"/>
      <c r="B2" s="4"/>
      <c r="C2" s="4"/>
      <c r="D2" s="4"/>
      <c r="E2" s="4"/>
      <c r="F2" s="4"/>
      <c r="G2" s="4"/>
    </row>
    <row r="3" spans="1:7" ht="15.75" customHeight="1" x14ac:dyDescent="0.3">
      <c r="A3" s="78" t="s">
        <v>1</v>
      </c>
      <c r="B3" s="78"/>
      <c r="C3" s="78"/>
      <c r="D3" s="78"/>
      <c r="E3" s="78"/>
      <c r="F3" s="78"/>
      <c r="G3" s="78"/>
    </row>
    <row r="4" spans="1:7" ht="17.399999999999999" x14ac:dyDescent="0.3">
      <c r="A4" s="4"/>
      <c r="B4" s="4"/>
      <c r="C4" s="4"/>
      <c r="D4" s="4"/>
      <c r="E4" s="4"/>
      <c r="F4" s="5"/>
      <c r="G4" s="5"/>
    </row>
    <row r="5" spans="1:7" ht="18" customHeight="1" x14ac:dyDescent="0.3">
      <c r="A5" s="78" t="s">
        <v>68</v>
      </c>
      <c r="B5" s="78"/>
      <c r="C5" s="78"/>
      <c r="D5" s="78"/>
      <c r="E5" s="78"/>
      <c r="F5" s="78"/>
      <c r="G5" s="78"/>
    </row>
    <row r="6" spans="1:7" ht="18" customHeight="1" x14ac:dyDescent="0.3">
      <c r="A6" s="38"/>
      <c r="B6" s="38"/>
      <c r="C6" s="38"/>
      <c r="D6" s="38"/>
      <c r="E6" s="38"/>
      <c r="F6" s="38"/>
      <c r="G6" s="38"/>
    </row>
    <row r="7" spans="1:7" ht="18" customHeight="1" x14ac:dyDescent="0.3">
      <c r="A7" s="78" t="s">
        <v>69</v>
      </c>
      <c r="B7" s="78"/>
      <c r="C7" s="78"/>
      <c r="D7" s="78"/>
      <c r="E7" s="78"/>
      <c r="F7" s="78"/>
      <c r="G7" s="78"/>
    </row>
    <row r="8" spans="1:7" ht="17.399999999999999" x14ac:dyDescent="0.3">
      <c r="A8" s="4"/>
      <c r="B8" s="4"/>
      <c r="C8" s="4"/>
      <c r="D8" s="4"/>
      <c r="E8" s="4"/>
      <c r="F8" s="5"/>
      <c r="G8" s="5"/>
    </row>
    <row r="9" spans="1:7" ht="26.4" x14ac:dyDescent="0.3">
      <c r="A9" s="18" t="s">
        <v>30</v>
      </c>
      <c r="B9" s="17" t="s">
        <v>70</v>
      </c>
      <c r="C9" s="17" t="s">
        <v>4</v>
      </c>
      <c r="D9" s="18" t="s">
        <v>5</v>
      </c>
      <c r="E9" s="18" t="s">
        <v>6</v>
      </c>
      <c r="F9" s="18" t="s">
        <v>7</v>
      </c>
      <c r="G9" s="18" t="s">
        <v>8</v>
      </c>
    </row>
    <row r="10" spans="1:7" ht="26.4" x14ac:dyDescent="0.3">
      <c r="A10" s="11">
        <v>8</v>
      </c>
      <c r="B10" s="11" t="s">
        <v>71</v>
      </c>
      <c r="C10" s="8"/>
      <c r="D10" s="9"/>
      <c r="E10" s="9"/>
      <c r="F10" s="9"/>
      <c r="G10" s="9"/>
    </row>
    <row r="11" spans="1:7" x14ac:dyDescent="0.3">
      <c r="A11" s="57">
        <v>84</v>
      </c>
      <c r="B11" s="15" t="s">
        <v>72</v>
      </c>
      <c r="C11" s="8"/>
      <c r="D11" s="9"/>
      <c r="E11" s="9"/>
      <c r="F11" s="9"/>
      <c r="G11" s="9"/>
    </row>
    <row r="12" spans="1:7" x14ac:dyDescent="0.3">
      <c r="A12" s="55" t="s">
        <v>73</v>
      </c>
      <c r="B12" s="37"/>
      <c r="C12" s="8"/>
      <c r="D12" s="9"/>
      <c r="E12" s="9"/>
      <c r="F12" s="9"/>
      <c r="G12" s="9"/>
    </row>
    <row r="13" spans="1:7" ht="26.4" x14ac:dyDescent="0.3">
      <c r="A13" s="14">
        <v>5</v>
      </c>
      <c r="B13" s="22" t="s">
        <v>74</v>
      </c>
      <c r="C13" s="8"/>
      <c r="D13" s="9"/>
      <c r="E13" s="9"/>
      <c r="F13" s="9"/>
      <c r="G13" s="9"/>
    </row>
    <row r="14" spans="1:7" ht="26.4" x14ac:dyDescent="0.3">
      <c r="A14" s="57">
        <v>54</v>
      </c>
      <c r="B14" s="23" t="s">
        <v>75</v>
      </c>
      <c r="C14" s="8"/>
      <c r="D14" s="9"/>
      <c r="E14" s="9"/>
      <c r="F14" s="9"/>
      <c r="G14" s="10"/>
    </row>
    <row r="15" spans="1:7" x14ac:dyDescent="0.3">
      <c r="A15" s="55" t="s">
        <v>73</v>
      </c>
      <c r="B15" s="37"/>
      <c r="C15" s="8"/>
      <c r="D15" s="9"/>
      <c r="E15" s="9"/>
      <c r="F15" s="9"/>
      <c r="G15" s="9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0"/>
  <sheetViews>
    <sheetView workbookViewId="0">
      <selection activeCell="D31" sqref="D31"/>
    </sheetView>
  </sheetViews>
  <sheetFormatPr defaultRowHeight="14.4" x14ac:dyDescent="0.3"/>
  <cols>
    <col min="1" max="1" width="27.44140625" customWidth="1"/>
    <col min="2" max="2" width="23.109375" customWidth="1"/>
    <col min="3" max="6" width="25.33203125" customWidth="1"/>
  </cols>
  <sheetData>
    <row r="1" spans="1:6" ht="42" customHeight="1" x14ac:dyDescent="0.3">
      <c r="A1" s="78" t="s">
        <v>0</v>
      </c>
      <c r="B1" s="78"/>
      <c r="C1" s="78"/>
      <c r="D1" s="78"/>
      <c r="E1" s="78"/>
      <c r="F1" s="78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customHeight="1" x14ac:dyDescent="0.3">
      <c r="A3" s="78" t="s">
        <v>1</v>
      </c>
      <c r="B3" s="78"/>
      <c r="C3" s="78"/>
      <c r="D3" s="78"/>
      <c r="E3" s="78"/>
      <c r="F3" s="78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78" t="s">
        <v>76</v>
      </c>
      <c r="B5" s="78"/>
      <c r="C5" s="78"/>
      <c r="D5" s="78"/>
      <c r="E5" s="78"/>
      <c r="F5" s="78"/>
    </row>
    <row r="6" spans="1:6" ht="17.399999999999999" x14ac:dyDescent="0.3">
      <c r="A6" s="4"/>
      <c r="B6" s="4"/>
      <c r="C6" s="4"/>
      <c r="D6" s="4"/>
      <c r="E6" s="5"/>
      <c r="F6" s="5"/>
    </row>
    <row r="7" spans="1:6" ht="26.4" x14ac:dyDescent="0.3">
      <c r="A7" s="17" t="s">
        <v>51</v>
      </c>
      <c r="B7" s="17" t="s">
        <v>4</v>
      </c>
      <c r="C7" s="18" t="s">
        <v>5</v>
      </c>
      <c r="D7" s="18" t="s">
        <v>6</v>
      </c>
      <c r="E7" s="18" t="s">
        <v>7</v>
      </c>
      <c r="F7" s="18" t="s">
        <v>8</v>
      </c>
    </row>
    <row r="8" spans="1:6" x14ac:dyDescent="0.3">
      <c r="A8" s="11" t="s">
        <v>77</v>
      </c>
      <c r="B8" s="8"/>
      <c r="C8" s="9"/>
      <c r="D8" s="9"/>
      <c r="E8" s="9"/>
      <c r="F8" s="9"/>
    </row>
    <row r="9" spans="1:6" x14ac:dyDescent="0.3">
      <c r="A9" s="11" t="s">
        <v>52</v>
      </c>
      <c r="B9" s="8"/>
      <c r="C9" s="9"/>
      <c r="D9" s="9"/>
      <c r="E9" s="9"/>
      <c r="F9" s="9"/>
    </row>
    <row r="10" spans="1:6" x14ac:dyDescent="0.3">
      <c r="A10" s="13" t="s">
        <v>78</v>
      </c>
      <c r="B10" s="8"/>
      <c r="C10" s="9"/>
      <c r="D10" s="9"/>
      <c r="E10" s="9"/>
      <c r="F10" s="10"/>
    </row>
    <row r="11" spans="1:6" ht="39.6" x14ac:dyDescent="0.3">
      <c r="A11" s="11" t="s">
        <v>79</v>
      </c>
      <c r="B11" s="8"/>
      <c r="C11" s="9"/>
      <c r="D11" s="9"/>
      <c r="E11" s="9"/>
      <c r="F11" s="9"/>
    </row>
    <row r="12" spans="1:6" ht="39.6" x14ac:dyDescent="0.3">
      <c r="A12" s="16" t="s">
        <v>80</v>
      </c>
      <c r="B12" s="8"/>
      <c r="C12" s="9"/>
      <c r="D12" s="9"/>
      <c r="E12" s="9"/>
      <c r="F12" s="9"/>
    </row>
    <row r="13" spans="1:6" x14ac:dyDescent="0.3">
      <c r="A13" s="59" t="s">
        <v>73</v>
      </c>
      <c r="B13" s="8"/>
      <c r="C13" s="9"/>
      <c r="D13" s="9"/>
      <c r="E13" s="9"/>
      <c r="F13" s="9"/>
    </row>
    <row r="14" spans="1:6" x14ac:dyDescent="0.3">
      <c r="A14" s="16"/>
      <c r="B14" s="8"/>
      <c r="C14" s="9"/>
      <c r="D14" s="9"/>
      <c r="E14" s="9"/>
      <c r="F14" s="9"/>
    </row>
    <row r="15" spans="1:6" x14ac:dyDescent="0.3">
      <c r="A15" s="11" t="s">
        <v>81</v>
      </c>
      <c r="B15" s="8"/>
      <c r="C15" s="9"/>
      <c r="D15" s="9"/>
      <c r="E15" s="9"/>
      <c r="F15" s="9"/>
    </row>
    <row r="16" spans="1:6" x14ac:dyDescent="0.3">
      <c r="A16" s="22" t="s">
        <v>52</v>
      </c>
      <c r="B16" s="8"/>
      <c r="C16" s="9"/>
      <c r="D16" s="9"/>
      <c r="E16" s="9"/>
      <c r="F16" s="9"/>
    </row>
    <row r="17" spans="1:6" x14ac:dyDescent="0.3">
      <c r="A17" s="13" t="s">
        <v>78</v>
      </c>
      <c r="B17" s="8"/>
      <c r="C17" s="9"/>
      <c r="D17" s="9"/>
      <c r="E17" s="9"/>
      <c r="F17" s="10"/>
    </row>
    <row r="18" spans="1:6" x14ac:dyDescent="0.3">
      <c r="A18" s="22" t="s">
        <v>54</v>
      </c>
      <c r="B18" s="8"/>
      <c r="C18" s="9"/>
      <c r="D18" s="9"/>
      <c r="E18" s="9"/>
      <c r="F18" s="10"/>
    </row>
    <row r="19" spans="1:6" x14ac:dyDescent="0.3">
      <c r="A19" s="13" t="s">
        <v>82</v>
      </c>
      <c r="B19" s="8"/>
      <c r="C19" s="9"/>
      <c r="D19" s="9"/>
      <c r="E19" s="9"/>
      <c r="F19" s="10"/>
    </row>
    <row r="20" spans="1:6" x14ac:dyDescent="0.3">
      <c r="A20" s="60" t="s">
        <v>73</v>
      </c>
      <c r="B20" s="8"/>
      <c r="C20" s="9"/>
      <c r="D20" s="9"/>
      <c r="E20" s="9"/>
      <c r="F20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0"/>
  <sheetViews>
    <sheetView topLeftCell="A6" workbookViewId="0">
      <selection activeCell="I11" activeCellId="1" sqref="I33 I1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18" customWidth="1"/>
    <col min="4" max="4" width="30" customWidth="1"/>
    <col min="5" max="5" width="23" customWidth="1"/>
    <col min="6" max="6" width="21.5546875" customWidth="1"/>
    <col min="7" max="7" width="20.33203125" customWidth="1"/>
    <col min="8" max="8" width="21.44140625" customWidth="1"/>
    <col min="9" max="9" width="21.33203125" customWidth="1"/>
  </cols>
  <sheetData>
    <row r="1" spans="1:9" ht="42" customHeight="1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17.399999999999999" x14ac:dyDescent="0.3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3">
      <c r="A3" s="78" t="s">
        <v>83</v>
      </c>
      <c r="B3" s="80"/>
      <c r="C3" s="80"/>
      <c r="D3" s="80"/>
      <c r="E3" s="80"/>
      <c r="F3" s="80"/>
      <c r="G3" s="80"/>
      <c r="H3" s="80"/>
      <c r="I3" s="80"/>
    </row>
    <row r="4" spans="1:9" ht="17.399999999999999" x14ac:dyDescent="0.3">
      <c r="A4" s="4"/>
      <c r="B4" s="4"/>
      <c r="C4" s="4"/>
      <c r="D4" s="4"/>
      <c r="E4" s="4"/>
      <c r="F4" s="4"/>
      <c r="G4" s="4"/>
      <c r="H4" s="5"/>
      <c r="I4" s="5"/>
    </row>
    <row r="5" spans="1:9" ht="26.4" x14ac:dyDescent="0.3">
      <c r="A5" s="105" t="s">
        <v>84</v>
      </c>
      <c r="B5" s="106"/>
      <c r="C5" s="107"/>
      <c r="D5" s="17" t="s">
        <v>85</v>
      </c>
      <c r="E5" s="17" t="s">
        <v>4</v>
      </c>
      <c r="F5" s="18" t="s">
        <v>5</v>
      </c>
      <c r="G5" s="18" t="s">
        <v>6</v>
      </c>
      <c r="H5" s="18" t="s">
        <v>7</v>
      </c>
      <c r="I5" s="18" t="s">
        <v>8</v>
      </c>
    </row>
    <row r="6" spans="1:9" ht="26.4" x14ac:dyDescent="0.3">
      <c r="A6" s="99" t="s">
        <v>86</v>
      </c>
      <c r="B6" s="100"/>
      <c r="C6" s="101"/>
      <c r="D6" s="24" t="s">
        <v>87</v>
      </c>
      <c r="E6" s="8">
        <v>1215235.5</v>
      </c>
      <c r="F6" s="9">
        <v>1184224</v>
      </c>
      <c r="G6" s="9">
        <f>G7</f>
        <v>2109381</v>
      </c>
      <c r="H6" s="9">
        <v>2257037.67</v>
      </c>
      <c r="I6" s="9">
        <v>2347319.1768</v>
      </c>
    </row>
    <row r="7" spans="1:9" x14ac:dyDescent="0.3">
      <c r="A7" s="99" t="s">
        <v>88</v>
      </c>
      <c r="B7" s="100"/>
      <c r="C7" s="101"/>
      <c r="D7" s="24" t="s">
        <v>89</v>
      </c>
      <c r="E7" s="8">
        <v>1215236</v>
      </c>
      <c r="F7" s="9">
        <v>1184224</v>
      </c>
      <c r="G7" s="9">
        <f>G8+G32</f>
        <v>2109381</v>
      </c>
      <c r="H7" s="9">
        <v>2257037.67</v>
      </c>
      <c r="I7" s="9">
        <v>2347319.1768</v>
      </c>
    </row>
    <row r="8" spans="1:9" ht="26.4" x14ac:dyDescent="0.3">
      <c r="A8" s="99" t="s">
        <v>90</v>
      </c>
      <c r="B8" s="100"/>
      <c r="C8" s="101"/>
      <c r="D8" s="24" t="s">
        <v>91</v>
      </c>
      <c r="E8" s="8">
        <v>1215236</v>
      </c>
      <c r="F8" s="9">
        <v>1184224</v>
      </c>
      <c r="G8" s="9">
        <f>G9+G33</f>
        <v>2109381</v>
      </c>
      <c r="H8" s="9">
        <v>2257037.67</v>
      </c>
      <c r="I8" s="9">
        <v>2347319.1768</v>
      </c>
    </row>
    <row r="9" spans="1:9" x14ac:dyDescent="0.3">
      <c r="A9" s="99" t="s">
        <v>92</v>
      </c>
      <c r="B9" s="100"/>
      <c r="C9" s="101"/>
      <c r="D9" s="24" t="s">
        <v>93</v>
      </c>
      <c r="E9" s="8">
        <f>E11+E17+E21+E27</f>
        <v>1102218.32</v>
      </c>
      <c r="F9" s="9">
        <v>1072074</v>
      </c>
      <c r="G9" s="9">
        <f>G11+G17+G21+G27+G24+G30</f>
        <v>1995056</v>
      </c>
      <c r="H9" s="9">
        <v>2134709.92</v>
      </c>
      <c r="I9" s="9">
        <v>2220098.3168000001</v>
      </c>
    </row>
    <row r="10" spans="1:9" x14ac:dyDescent="0.3">
      <c r="A10" s="102" t="s">
        <v>94</v>
      </c>
      <c r="B10" s="103"/>
      <c r="C10" s="104"/>
      <c r="D10" s="24"/>
      <c r="E10" s="8"/>
      <c r="F10" s="9"/>
      <c r="G10" s="9"/>
      <c r="H10" s="9">
        <v>0</v>
      </c>
      <c r="I10" s="9">
        <v>0</v>
      </c>
    </row>
    <row r="11" spans="1:9" x14ac:dyDescent="0.3">
      <c r="A11" s="65"/>
      <c r="B11" s="66"/>
      <c r="C11" s="24">
        <v>3</v>
      </c>
      <c r="D11" s="73" t="s">
        <v>43</v>
      </c>
      <c r="E11" s="8">
        <v>635458.68000000005</v>
      </c>
      <c r="F11" s="9">
        <v>819074</v>
      </c>
      <c r="G11" s="9">
        <f>SUM(G12:G14)</f>
        <v>1474056</v>
      </c>
      <c r="H11" s="9">
        <v>1577239.9200000002</v>
      </c>
      <c r="I11" s="9">
        <v>1640329.5168000003</v>
      </c>
    </row>
    <row r="12" spans="1:9" x14ac:dyDescent="0.3">
      <c r="A12" s="65"/>
      <c r="B12" s="66"/>
      <c r="C12" s="24">
        <v>31</v>
      </c>
      <c r="D12" s="73" t="s">
        <v>44</v>
      </c>
      <c r="E12" s="8">
        <v>173882</v>
      </c>
      <c r="F12" s="9">
        <v>291325</v>
      </c>
      <c r="G12" s="9">
        <v>726601</v>
      </c>
      <c r="H12" s="9">
        <v>777463.07000000007</v>
      </c>
      <c r="I12" s="9">
        <v>808561.5928000001</v>
      </c>
    </row>
    <row r="13" spans="1:9" x14ac:dyDescent="0.3">
      <c r="A13" s="65"/>
      <c r="B13" s="66"/>
      <c r="C13" s="24">
        <v>32</v>
      </c>
      <c r="D13" s="73" t="s">
        <v>45</v>
      </c>
      <c r="E13" s="8">
        <v>460954</v>
      </c>
      <c r="F13" s="9">
        <v>527049</v>
      </c>
      <c r="G13" s="9">
        <v>746855</v>
      </c>
      <c r="H13" s="9">
        <v>799134.85000000009</v>
      </c>
      <c r="I13" s="9">
        <v>831100.24400000018</v>
      </c>
    </row>
    <row r="14" spans="1:9" x14ac:dyDescent="0.3">
      <c r="A14" s="65"/>
      <c r="B14" s="66"/>
      <c r="C14" s="24">
        <v>34</v>
      </c>
      <c r="D14" s="73" t="s">
        <v>95</v>
      </c>
      <c r="E14" s="8">
        <v>623</v>
      </c>
      <c r="F14" s="9">
        <v>700</v>
      </c>
      <c r="G14" s="9">
        <v>600</v>
      </c>
      <c r="H14" s="9">
        <v>642</v>
      </c>
      <c r="I14" s="9">
        <v>667.68000000000006</v>
      </c>
    </row>
    <row r="15" spans="1:9" x14ac:dyDescent="0.3">
      <c r="A15" s="65"/>
      <c r="B15" s="66"/>
      <c r="C15" s="24">
        <v>38</v>
      </c>
      <c r="D15" s="73" t="s">
        <v>96</v>
      </c>
      <c r="E15" s="8"/>
      <c r="F15" s="9"/>
      <c r="G15" s="9"/>
      <c r="H15" s="9">
        <v>0</v>
      </c>
      <c r="I15" s="10">
        <v>0</v>
      </c>
    </row>
    <row r="16" spans="1:9" x14ac:dyDescent="0.3">
      <c r="A16" s="108" t="s">
        <v>97</v>
      </c>
      <c r="B16" s="103"/>
      <c r="C16" s="104"/>
      <c r="D16" s="24"/>
      <c r="E16" s="8"/>
      <c r="F16" s="9"/>
      <c r="G16" s="9"/>
      <c r="H16" s="9">
        <v>0</v>
      </c>
      <c r="I16" s="10">
        <v>0</v>
      </c>
    </row>
    <row r="17" spans="1:9" x14ac:dyDescent="0.3">
      <c r="A17" s="65"/>
      <c r="B17" s="66"/>
      <c r="C17" s="24">
        <v>3</v>
      </c>
      <c r="D17" s="73" t="s">
        <v>43</v>
      </c>
      <c r="E17" s="8">
        <v>53073.64</v>
      </c>
      <c r="F17" s="9">
        <v>35000</v>
      </c>
      <c r="G17" s="9">
        <v>30000</v>
      </c>
      <c r="H17" s="9">
        <v>32100.000000000004</v>
      </c>
      <c r="I17" s="10">
        <v>33384.000000000007</v>
      </c>
    </row>
    <row r="18" spans="1:9" ht="18" customHeight="1" x14ac:dyDescent="0.3">
      <c r="A18" s="65"/>
      <c r="B18" s="66"/>
      <c r="C18" s="24">
        <v>32</v>
      </c>
      <c r="D18" s="73" t="s">
        <v>45</v>
      </c>
      <c r="E18" s="8">
        <v>52960.34</v>
      </c>
      <c r="F18" s="9">
        <v>35000</v>
      </c>
      <c r="G18" s="9">
        <v>30000</v>
      </c>
      <c r="H18" s="9">
        <v>32100.000000000004</v>
      </c>
      <c r="I18" s="10">
        <v>33384.000000000007</v>
      </c>
    </row>
    <row r="19" spans="1:9" x14ac:dyDescent="0.3">
      <c r="A19" s="65"/>
      <c r="B19" s="66"/>
      <c r="C19" s="24">
        <v>34</v>
      </c>
      <c r="D19" s="73" t="s">
        <v>95</v>
      </c>
      <c r="E19" s="8">
        <v>113.3</v>
      </c>
      <c r="F19" s="9"/>
      <c r="G19" s="9"/>
      <c r="H19" s="9">
        <v>0</v>
      </c>
      <c r="I19" s="9">
        <v>0</v>
      </c>
    </row>
    <row r="20" spans="1:9" ht="18" customHeight="1" x14ac:dyDescent="0.3">
      <c r="A20" s="102" t="s">
        <v>98</v>
      </c>
      <c r="B20" s="103"/>
      <c r="C20" s="104"/>
      <c r="D20" s="64"/>
      <c r="E20" s="8"/>
      <c r="F20" s="9"/>
      <c r="G20" s="9"/>
      <c r="H20" s="9">
        <v>0</v>
      </c>
      <c r="I20" s="10">
        <v>0</v>
      </c>
    </row>
    <row r="21" spans="1:9" ht="18" customHeight="1" x14ac:dyDescent="0.3">
      <c r="A21" s="72"/>
      <c r="B21" s="74"/>
      <c r="C21" s="24">
        <v>3</v>
      </c>
      <c r="D21" s="73" t="s">
        <v>43</v>
      </c>
      <c r="E21" s="8">
        <v>266521</v>
      </c>
      <c r="F21" s="9">
        <v>148000</v>
      </c>
      <c r="G21" s="9">
        <v>316000</v>
      </c>
      <c r="H21" s="9">
        <v>338120</v>
      </c>
      <c r="I21" s="10">
        <v>351644.8</v>
      </c>
    </row>
    <row r="22" spans="1:9" ht="18" customHeight="1" x14ac:dyDescent="0.3">
      <c r="A22" s="72"/>
      <c r="B22" s="74"/>
      <c r="C22" s="24">
        <v>32</v>
      </c>
      <c r="D22" s="73" t="s">
        <v>45</v>
      </c>
      <c r="E22" s="8">
        <v>266521</v>
      </c>
      <c r="F22" s="9">
        <v>148000</v>
      </c>
      <c r="G22" s="9">
        <v>316000</v>
      </c>
      <c r="H22" s="9">
        <v>338120</v>
      </c>
      <c r="I22" s="10">
        <v>351644.8</v>
      </c>
    </row>
    <row r="23" spans="1:9" ht="18" customHeight="1" x14ac:dyDescent="0.3">
      <c r="A23" s="102" t="s">
        <v>103</v>
      </c>
      <c r="B23" s="103"/>
      <c r="C23" s="104"/>
      <c r="D23" s="64"/>
      <c r="E23" s="8"/>
      <c r="F23" s="9"/>
      <c r="G23" s="9"/>
      <c r="H23" s="9">
        <v>0</v>
      </c>
      <c r="I23" s="10">
        <v>0</v>
      </c>
    </row>
    <row r="24" spans="1:9" ht="18" customHeight="1" x14ac:dyDescent="0.3">
      <c r="A24" s="72"/>
      <c r="B24" s="74"/>
      <c r="C24" s="24">
        <v>3</v>
      </c>
      <c r="D24" s="73" t="s">
        <v>43</v>
      </c>
      <c r="E24" s="8"/>
      <c r="F24" s="9"/>
      <c r="G24" s="9">
        <v>60000</v>
      </c>
      <c r="H24" s="9">
        <v>64200.000000000007</v>
      </c>
      <c r="I24" s="10">
        <v>66768.000000000015</v>
      </c>
    </row>
    <row r="25" spans="1:9" ht="18" customHeight="1" x14ac:dyDescent="0.3">
      <c r="A25" s="72"/>
      <c r="B25" s="74"/>
      <c r="C25" s="24">
        <v>32</v>
      </c>
      <c r="D25" s="73" t="s">
        <v>45</v>
      </c>
      <c r="E25" s="8"/>
      <c r="F25" s="9"/>
      <c r="G25" s="9">
        <v>60000</v>
      </c>
      <c r="H25" s="9">
        <v>64200.000000000007</v>
      </c>
      <c r="I25" s="10">
        <v>66768.000000000015</v>
      </c>
    </row>
    <row r="26" spans="1:9" x14ac:dyDescent="0.3">
      <c r="A26" s="102" t="s">
        <v>99</v>
      </c>
      <c r="B26" s="103"/>
      <c r="C26" s="104"/>
      <c r="D26" s="64"/>
      <c r="E26" s="8"/>
      <c r="F26" s="9"/>
      <c r="G26" s="9"/>
      <c r="H26" s="9">
        <v>0</v>
      </c>
      <c r="I26" s="10">
        <v>0</v>
      </c>
    </row>
    <row r="27" spans="1:9" x14ac:dyDescent="0.3">
      <c r="A27" s="72"/>
      <c r="B27" s="74"/>
      <c r="C27" s="24">
        <v>3</v>
      </c>
      <c r="D27" s="73" t="s">
        <v>43</v>
      </c>
      <c r="E27" s="8">
        <v>147165</v>
      </c>
      <c r="F27" s="9">
        <v>70000</v>
      </c>
      <c r="G27" s="9">
        <v>110000</v>
      </c>
      <c r="H27" s="9">
        <v>117700</v>
      </c>
      <c r="I27" s="10">
        <v>122408</v>
      </c>
    </row>
    <row r="28" spans="1:9" x14ac:dyDescent="0.3">
      <c r="A28" s="72"/>
      <c r="B28" s="74"/>
      <c r="C28" s="24">
        <v>32</v>
      </c>
      <c r="D28" s="73" t="s">
        <v>45</v>
      </c>
      <c r="E28" s="8">
        <v>147165</v>
      </c>
      <c r="F28" s="9">
        <v>70000</v>
      </c>
      <c r="G28" s="9">
        <v>110000</v>
      </c>
      <c r="H28" s="9">
        <v>117700</v>
      </c>
      <c r="I28" s="10">
        <v>122408</v>
      </c>
    </row>
    <row r="29" spans="1:9" x14ac:dyDescent="0.3">
      <c r="A29" s="102" t="s">
        <v>100</v>
      </c>
      <c r="B29" s="103"/>
      <c r="C29" s="104"/>
      <c r="D29" s="64"/>
      <c r="E29" s="8"/>
      <c r="F29" s="9"/>
      <c r="G29" s="9"/>
      <c r="H29" s="9">
        <v>0</v>
      </c>
      <c r="I29" s="10">
        <v>0</v>
      </c>
    </row>
    <row r="30" spans="1:9" x14ac:dyDescent="0.3">
      <c r="A30" s="72"/>
      <c r="B30" s="74"/>
      <c r="C30" s="24">
        <v>3</v>
      </c>
      <c r="D30" s="73" t="s">
        <v>43</v>
      </c>
      <c r="E30" s="8">
        <v>2000</v>
      </c>
      <c r="F30" s="9">
        <v>0</v>
      </c>
      <c r="G30" s="9">
        <v>5000</v>
      </c>
      <c r="H30" s="9">
        <v>5350</v>
      </c>
      <c r="I30" s="10">
        <v>5564</v>
      </c>
    </row>
    <row r="31" spans="1:9" x14ac:dyDescent="0.3">
      <c r="A31" s="72"/>
      <c r="B31" s="74"/>
      <c r="C31" s="24">
        <v>32</v>
      </c>
      <c r="D31" s="73" t="s">
        <v>45</v>
      </c>
      <c r="E31" s="8">
        <v>2000</v>
      </c>
      <c r="F31" s="9">
        <v>0</v>
      </c>
      <c r="G31" s="9">
        <v>5000</v>
      </c>
      <c r="H31" s="9">
        <v>5350</v>
      </c>
      <c r="I31" s="10">
        <v>5564</v>
      </c>
    </row>
    <row r="32" spans="1:9" ht="26.4" x14ac:dyDescent="0.3">
      <c r="A32" s="99" t="s">
        <v>90</v>
      </c>
      <c r="B32" s="100"/>
      <c r="C32" s="101"/>
      <c r="D32" s="24" t="s">
        <v>91</v>
      </c>
      <c r="E32" s="8"/>
      <c r="F32" s="9"/>
      <c r="G32" s="9"/>
      <c r="H32" s="9">
        <v>0</v>
      </c>
      <c r="I32" s="9">
        <v>0</v>
      </c>
    </row>
    <row r="33" spans="1:9" x14ac:dyDescent="0.3">
      <c r="A33" s="99" t="s">
        <v>101</v>
      </c>
      <c r="B33" s="100"/>
      <c r="C33" s="101"/>
      <c r="D33" s="24" t="s">
        <v>102</v>
      </c>
      <c r="E33" s="8">
        <v>111018</v>
      </c>
      <c r="F33" s="9">
        <v>112150</v>
      </c>
      <c r="G33" s="9">
        <f>G35</f>
        <v>114325</v>
      </c>
      <c r="H33" s="9">
        <v>122327.75</v>
      </c>
      <c r="I33" s="9">
        <v>127220.86</v>
      </c>
    </row>
    <row r="34" spans="1:9" x14ac:dyDescent="0.3">
      <c r="A34" s="102" t="s">
        <v>94</v>
      </c>
      <c r="B34" s="103"/>
      <c r="C34" s="104"/>
      <c r="D34" s="24"/>
      <c r="E34" s="8"/>
      <c r="F34" s="9"/>
      <c r="G34" s="9"/>
      <c r="H34" s="9">
        <v>0</v>
      </c>
      <c r="I34" s="9">
        <v>0</v>
      </c>
    </row>
    <row r="35" spans="1:9" ht="26.4" x14ac:dyDescent="0.3">
      <c r="A35" s="65"/>
      <c r="B35" s="66"/>
      <c r="C35" s="24">
        <v>4</v>
      </c>
      <c r="D35" s="73" t="s">
        <v>47</v>
      </c>
      <c r="E35" s="8">
        <v>109018.45</v>
      </c>
      <c r="F35" s="9">
        <v>71850</v>
      </c>
      <c r="G35" s="9">
        <f>SUM(G36:G37)</f>
        <v>114325</v>
      </c>
      <c r="H35" s="9">
        <v>122327.75</v>
      </c>
      <c r="I35" s="9">
        <v>127220.86</v>
      </c>
    </row>
    <row r="36" spans="1:9" ht="26.4" x14ac:dyDescent="0.3">
      <c r="A36" s="65"/>
      <c r="B36" s="66"/>
      <c r="C36" s="24">
        <v>41</v>
      </c>
      <c r="D36" s="73" t="s">
        <v>48</v>
      </c>
      <c r="E36" s="8"/>
      <c r="F36" s="9">
        <v>4500</v>
      </c>
      <c r="G36" s="9">
        <v>14700</v>
      </c>
      <c r="H36" s="9">
        <v>15729.000000000002</v>
      </c>
      <c r="I36" s="9">
        <v>16358.160000000002</v>
      </c>
    </row>
    <row r="37" spans="1:9" ht="26.4" x14ac:dyDescent="0.3">
      <c r="A37" s="65"/>
      <c r="B37" s="66"/>
      <c r="C37" s="24">
        <v>42</v>
      </c>
      <c r="D37" s="73" t="s">
        <v>49</v>
      </c>
      <c r="E37" s="8">
        <v>109018</v>
      </c>
      <c r="F37" s="9">
        <v>67350</v>
      </c>
      <c r="G37" s="9">
        <v>99625</v>
      </c>
      <c r="H37" s="9">
        <v>106598.75</v>
      </c>
      <c r="I37" s="9">
        <v>110862.7</v>
      </c>
    </row>
    <row r="38" spans="1:9" x14ac:dyDescent="0.3">
      <c r="A38" s="102" t="s">
        <v>99</v>
      </c>
      <c r="B38" s="103"/>
      <c r="C38" s="104"/>
      <c r="D38" s="64"/>
      <c r="E38" s="8"/>
      <c r="F38" s="9"/>
      <c r="G38" s="9"/>
      <c r="H38" s="9">
        <v>0</v>
      </c>
      <c r="I38" s="10">
        <v>0</v>
      </c>
    </row>
    <row r="39" spans="1:9" ht="26.4" x14ac:dyDescent="0.3">
      <c r="A39" s="72"/>
      <c r="B39" s="74"/>
      <c r="C39" s="24">
        <v>4</v>
      </c>
      <c r="D39" s="73" t="s">
        <v>47</v>
      </c>
      <c r="E39" s="8">
        <v>2000</v>
      </c>
      <c r="F39" s="9">
        <v>40300</v>
      </c>
      <c r="G39" s="9"/>
      <c r="H39" s="9">
        <v>0</v>
      </c>
      <c r="I39" s="10">
        <v>0</v>
      </c>
    </row>
    <row r="40" spans="1:9" ht="26.4" x14ac:dyDescent="0.3">
      <c r="A40" s="72"/>
      <c r="B40" s="74"/>
      <c r="C40" s="24">
        <v>42</v>
      </c>
      <c r="D40" s="73" t="s">
        <v>49</v>
      </c>
      <c r="E40" s="8">
        <v>2000</v>
      </c>
      <c r="F40" s="9">
        <v>40300</v>
      </c>
      <c r="G40" s="9"/>
      <c r="H40" s="9">
        <v>0</v>
      </c>
      <c r="I40" s="10">
        <v>0</v>
      </c>
    </row>
  </sheetData>
  <mergeCells count="17">
    <mergeCell ref="A10:C10"/>
    <mergeCell ref="A16:C16"/>
    <mergeCell ref="A26:C26"/>
    <mergeCell ref="A20:C20"/>
    <mergeCell ref="A32:C32"/>
    <mergeCell ref="A8:C8"/>
    <mergeCell ref="A9:C9"/>
    <mergeCell ref="A1:I1"/>
    <mergeCell ref="A3:I3"/>
    <mergeCell ref="A5:C5"/>
    <mergeCell ref="A6:C6"/>
    <mergeCell ref="A7:C7"/>
    <mergeCell ref="A33:C33"/>
    <mergeCell ref="A34:C34"/>
    <mergeCell ref="A38:C38"/>
    <mergeCell ref="A29:C29"/>
    <mergeCell ref="A23:C23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Lacković</dc:creator>
  <cp:keywords/>
  <dc:description/>
  <cp:lastModifiedBy>Hrvatski dom Split</cp:lastModifiedBy>
  <cp:revision/>
  <cp:lastPrinted>2025-11-05T09:31:10Z</cp:lastPrinted>
  <dcterms:created xsi:type="dcterms:W3CDTF">2022-08-12T12:51:27Z</dcterms:created>
  <dcterms:modified xsi:type="dcterms:W3CDTF">2025-11-05T09:50:08Z</dcterms:modified>
  <cp:category/>
  <cp:contentStatus/>
</cp:coreProperties>
</file>